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ttps://stateofsouthdakota-my.sharepoint.com/personal/cassandra_deffenbaugh_state_sd_us/Documents/CMP/"/>
    </mc:Choice>
  </mc:AlternateContent>
  <xr:revisionPtr revIDLastSave="0" documentId="8_{0F05B0EA-4AB1-43EB-ADC0-BD12D3F6D1DC}" xr6:coauthVersionLast="47" xr6:coauthVersionMax="47" xr10:uidLastSave="{00000000-0000-0000-0000-000000000000}"/>
  <bookViews>
    <workbookView xWindow="-120" yWindow="-120" windowWidth="51840" windowHeight="21120" tabRatio="792"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G99" i="12" s="1"/>
  <c r="A89" i="12"/>
  <c r="A90" i="12" s="1"/>
  <c r="A91" i="12" s="1"/>
  <c r="A92" i="12" s="1"/>
  <c r="A93" i="12" s="1"/>
  <c r="A94" i="12" s="1"/>
  <c r="A95" i="12" s="1"/>
  <c r="A96" i="12" s="1"/>
  <c r="A97" i="12" s="1"/>
  <c r="G88" i="12"/>
  <c r="G87" i="12"/>
  <c r="G86" i="12"/>
  <c r="G85" i="12"/>
  <c r="G84" i="12"/>
  <c r="G83" i="12"/>
  <c r="G82" i="12"/>
  <c r="G81" i="12"/>
  <c r="G80" i="12"/>
  <c r="A80" i="12"/>
  <c r="A81" i="12"/>
  <c r="A82" i="12" s="1"/>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s="1"/>
  <c r="A53" i="12" s="1"/>
  <c r="A54" i="12" s="1"/>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36" i="12"/>
  <c r="G35" i="12"/>
  <c r="G34" i="12"/>
  <c r="G33" i="12"/>
  <c r="G32" i="12"/>
  <c r="G30" i="12"/>
  <c r="G29" i="12"/>
  <c r="G28" i="12"/>
  <c r="G27" i="12"/>
  <c r="G26" i="12"/>
  <c r="G24" i="12"/>
  <c r="G23" i="12"/>
  <c r="G22" i="12"/>
  <c r="G21" i="12"/>
  <c r="G20" i="12"/>
  <c r="G15" i="12"/>
  <c r="G14" i="12"/>
  <c r="G13" i="12"/>
  <c r="G12" i="12"/>
  <c r="G11" i="12"/>
  <c r="G10" i="12"/>
  <c r="G9" i="12"/>
  <c r="G8" i="12"/>
  <c r="G7" i="12"/>
  <c r="G16" i="12" s="1"/>
  <c r="G98" i="11"/>
  <c r="G97" i="11"/>
  <c r="G96" i="11"/>
  <c r="G95" i="11"/>
  <c r="G94" i="11"/>
  <c r="G93" i="11"/>
  <c r="G92" i="11"/>
  <c r="G91" i="11"/>
  <c r="G90" i="11"/>
  <c r="G89" i="11"/>
  <c r="A89" i="11"/>
  <c r="A90" i="11" s="1"/>
  <c r="A91" i="11" s="1"/>
  <c r="A92" i="11" s="1"/>
  <c r="A93" i="11" s="1"/>
  <c r="A94" i="11" s="1"/>
  <c r="A95" i="11" s="1"/>
  <c r="A96" i="11" s="1"/>
  <c r="A97" i="11" s="1"/>
  <c r="G88" i="11"/>
  <c r="G87" i="11"/>
  <c r="G86" i="11"/>
  <c r="G85" i="11"/>
  <c r="G84" i="11"/>
  <c r="G83" i="11"/>
  <c r="G82" i="11"/>
  <c r="G81" i="11"/>
  <c r="G80" i="11"/>
  <c r="A80" i="11"/>
  <c r="A81" i="11" s="1"/>
  <c r="A82" i="11" s="1"/>
  <c r="A83" i="11" s="1"/>
  <c r="A84" i="11" s="1"/>
  <c r="A85" i="11" s="1"/>
  <c r="A86" i="11" s="1"/>
  <c r="A87" i="11" s="1"/>
  <c r="G79" i="11"/>
  <c r="G99" i="11" s="1"/>
  <c r="G74" i="11"/>
  <c r="G73" i="11"/>
  <c r="G72" i="11"/>
  <c r="G71" i="11"/>
  <c r="G70" i="11"/>
  <c r="G69" i="11"/>
  <c r="G68" i="11"/>
  <c r="G75" i="11" s="1"/>
  <c r="G67" i="11"/>
  <c r="A67" i="11"/>
  <c r="A68" i="11"/>
  <c r="A69" i="11" s="1"/>
  <c r="A70" i="11" s="1"/>
  <c r="A71" i="11" s="1"/>
  <c r="A72" i="11" s="1"/>
  <c r="A73" i="11" s="1"/>
  <c r="A74" i="11" s="1"/>
  <c r="G66" i="11"/>
  <c r="G60" i="11"/>
  <c r="G59" i="11"/>
  <c r="G58" i="11"/>
  <c r="G57" i="11"/>
  <c r="G56" i="11"/>
  <c r="G55" i="11"/>
  <c r="G54" i="11"/>
  <c r="G53" i="11"/>
  <c r="G52" i="11"/>
  <c r="G51" i="11"/>
  <c r="A51" i="11"/>
  <c r="A52" i="11" s="1"/>
  <c r="A53" i="11" s="1"/>
  <c r="A54" i="11"/>
  <c r="A55" i="11"/>
  <c r="A56" i="11" s="1"/>
  <c r="A57" i="11" s="1"/>
  <c r="A58" i="11"/>
  <c r="A59" i="11" s="1"/>
  <c r="G50" i="11"/>
  <c r="G49" i="11"/>
  <c r="G48" i="11"/>
  <c r="G47" i="11"/>
  <c r="G46" i="11"/>
  <c r="G45" i="11"/>
  <c r="G44" i="11"/>
  <c r="G43" i="11"/>
  <c r="G42" i="11"/>
  <c r="A42" i="11"/>
  <c r="A43" i="11"/>
  <c r="A44" i="11" s="1"/>
  <c r="A45" i="11" s="1"/>
  <c r="A46" i="11" s="1"/>
  <c r="A47" i="11" s="1"/>
  <c r="A48" i="11" s="1"/>
  <c r="A49" i="11" s="1"/>
  <c r="G41" i="11"/>
  <c r="G36" i="11"/>
  <c r="G35" i="11"/>
  <c r="G34" i="11"/>
  <c r="G33" i="11"/>
  <c r="G32" i="11"/>
  <c r="G30" i="11"/>
  <c r="G29" i="11"/>
  <c r="G28" i="11"/>
  <c r="G27" i="11"/>
  <c r="G26" i="11"/>
  <c r="G24" i="11"/>
  <c r="G23" i="11"/>
  <c r="G22" i="11"/>
  <c r="G21" i="11"/>
  <c r="G20" i="11"/>
  <c r="G15" i="11"/>
  <c r="G14" i="11"/>
  <c r="G13" i="11"/>
  <c r="G12" i="11"/>
  <c r="G11" i="11"/>
  <c r="G16" i="11" s="1"/>
  <c r="G10" i="11"/>
  <c r="G9" i="11"/>
  <c r="G8" i="11"/>
  <c r="G7" i="11"/>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42" i="14"/>
  <c r="G61" i="14" s="1"/>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85" i="6"/>
  <c r="G86" i="6"/>
  <c r="G87" i="6"/>
  <c r="G88" i="6"/>
  <c r="G89" i="6"/>
  <c r="G90" i="6"/>
  <c r="G91" i="6"/>
  <c r="G92" i="6"/>
  <c r="G93" i="6"/>
  <c r="G94" i="6"/>
  <c r="G95" i="6"/>
  <c r="G96" i="6"/>
  <c r="G97" i="6"/>
  <c r="G98" i="6"/>
  <c r="G79" i="6"/>
  <c r="G99" i="6" s="1"/>
  <c r="D10" i="3" s="1"/>
  <c r="G67" i="6"/>
  <c r="G68" i="6"/>
  <c r="G69" i="6"/>
  <c r="G70" i="6"/>
  <c r="G71" i="6"/>
  <c r="G72" i="6"/>
  <c r="G73" i="6"/>
  <c r="G74" i="6"/>
  <c r="G66" i="6"/>
  <c r="G42" i="6"/>
  <c r="G43" i="6"/>
  <c r="G44" i="6"/>
  <c r="G45" i="6"/>
  <c r="G46" i="6"/>
  <c r="G47" i="6"/>
  <c r="G48" i="6"/>
  <c r="G49" i="6"/>
  <c r="G50" i="6"/>
  <c r="G51" i="6"/>
  <c r="G52" i="6"/>
  <c r="G53" i="6"/>
  <c r="G54" i="6"/>
  <c r="G55" i="6"/>
  <c r="G56" i="6"/>
  <c r="G57" i="6"/>
  <c r="G58" i="6"/>
  <c r="G59" i="6"/>
  <c r="G60" i="6"/>
  <c r="G41" i="6"/>
  <c r="G33" i="6"/>
  <c r="G34" i="6"/>
  <c r="G35" i="6"/>
  <c r="G36" i="6"/>
  <c r="G32" i="6"/>
  <c r="G37" i="6" s="1"/>
  <c r="G27" i="6"/>
  <c r="G28" i="6"/>
  <c r="G29" i="6"/>
  <c r="G30" i="6"/>
  <c r="G26" i="6"/>
  <c r="G21" i="6"/>
  <c r="G22" i="6"/>
  <c r="G23" i="6"/>
  <c r="G24" i="6"/>
  <c r="G20" i="6"/>
  <c r="G8" i="6"/>
  <c r="G9" i="6"/>
  <c r="G10" i="6"/>
  <c r="G11" i="6"/>
  <c r="G12" i="6"/>
  <c r="G13" i="6"/>
  <c r="G14" i="6"/>
  <c r="G15" i="6"/>
  <c r="G7" i="6"/>
  <c r="A80" i="14"/>
  <c r="A67" i="14"/>
  <c r="A68" i="14"/>
  <c r="A69" i="14"/>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s="1"/>
  <c r="A46" i="6" s="1"/>
  <c r="A47" i="6" s="1"/>
  <c r="A48" i="6" s="1"/>
  <c r="A49" i="6" s="1"/>
  <c r="A89" i="14"/>
  <c r="A90" i="14" s="1"/>
  <c r="A91" i="14" s="1"/>
  <c r="A92" i="14"/>
  <c r="A93" i="14"/>
  <c r="A94" i="14" s="1"/>
  <c r="A95" i="14" s="1"/>
  <c r="A96" i="14"/>
  <c r="A97" i="14" s="1"/>
  <c r="A81" i="14"/>
  <c r="A82" i="14"/>
  <c r="A83" i="14"/>
  <c r="A84" i="14" s="1"/>
  <c r="A85" i="14" s="1"/>
  <c r="A86" i="14" s="1"/>
  <c r="A87" i="14" s="1"/>
  <c r="A89" i="6"/>
  <c r="A90" i="6" s="1"/>
  <c r="A91" i="6" s="1"/>
  <c r="A92" i="6" s="1"/>
  <c r="A93" i="6" s="1"/>
  <c r="A94" i="6" s="1"/>
  <c r="A95" i="6" s="1"/>
  <c r="A96" i="6" s="1"/>
  <c r="A97" i="6" s="1"/>
  <c r="G75" i="6" l="1"/>
  <c r="D9" i="3" s="1"/>
  <c r="G61" i="11"/>
  <c r="G61" i="12"/>
  <c r="G16" i="6"/>
  <c r="D6" i="3" s="1"/>
  <c r="G37" i="14"/>
  <c r="G99" i="14"/>
  <c r="G75" i="12"/>
  <c r="G37" i="12"/>
  <c r="G75" i="14"/>
  <c r="G61" i="6"/>
  <c r="D8" i="3" s="1"/>
  <c r="G37" i="11"/>
  <c r="G16" i="14"/>
  <c r="G103" i="12" l="1"/>
  <c r="G115" i="12" s="1"/>
  <c r="G103" i="14"/>
  <c r="G115" i="14" s="1"/>
  <c r="D7" i="3"/>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<sst xmlns="http://schemas.openxmlformats.org/spreadsheetml/2006/main" count="397" uniqueCount="133">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</sst>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tabSelected="1" zoomScaleNormal="100" workbookViewId="0">
      <pane ySplit="5" topLeftCell="A6" activePane="bottomLeft" state="frozen"/>
      <selection pane="bottomLeft" activeCell="B27" sqref="B27"/>
    </sheetView>
  </sheetViews>
  <sheetFormatPr defaultColWidth="9.140625" defaultRowHeight="15" x14ac:dyDescent="0.25"/>
  <cols>
    <col min="1" max="1" width="3.5703125" style="2" customWidth="1"/>
    <col min="2" max="2" width="111.140625" style="91" customWidth="1"/>
    <col min="3" max="3" width="66.42578125" style="54" customWidth="1"/>
    <col min="4" max="16384" width="9.140625" style="54"/>
  </cols>
  <sheetData>
    <row r="1" spans="1:16383" ht="18.75" x14ac:dyDescent="0.3">
      <c r="A1" s="53" t="s">
        <v>124</v>
      </c>
      <c r="B1" s="81"/>
      <c r="C1" s="53"/>
      <c r="D1" s="53"/>
      <c r="E1" s="53"/>
      <c r="F1" s="53"/>
      <c r="G1" s="53"/>
      <c r="H1" s="53"/>
      <c r="I1" s="53"/>
      <c r="J1" s="53"/>
    </row>
    <row r="2" spans="1:16383" s="33" customFormat="1" ht="15.75" x14ac:dyDescent="0.2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75" x14ac:dyDescent="0.25">
      <c r="A3" s="57" t="s">
        <v>1</v>
      </c>
      <c r="B3" s="96" t="s">
        <v>2</v>
      </c>
    </row>
    <row r="4" spans="1:16383" s="33" customFormat="1" ht="15.75" x14ac:dyDescent="0.25">
      <c r="A4" s="57" t="s">
        <v>3</v>
      </c>
      <c r="B4" s="96" t="s">
        <v>4</v>
      </c>
    </row>
    <row r="5" spans="1:16383" s="33" customFormat="1" ht="20.100000000000001" customHeight="1" x14ac:dyDescent="0.25">
      <c r="A5" s="57" t="s">
        <v>5</v>
      </c>
      <c r="B5" s="184" t="s">
        <v>6</v>
      </c>
    </row>
    <row r="6" spans="1:16383" s="33" customFormat="1" ht="15.75" x14ac:dyDescent="0.25">
      <c r="A6" s="57"/>
      <c r="B6" s="82"/>
    </row>
    <row r="7" spans="1:16383" s="33" customFormat="1" ht="15.75" x14ac:dyDescent="0.25">
      <c r="A7" s="97" t="s">
        <v>7</v>
      </c>
      <c r="B7" s="82"/>
    </row>
    <row r="8" spans="1:16383" s="33" customFormat="1" ht="15.75" x14ac:dyDescent="0.25">
      <c r="A8" s="57"/>
      <c r="B8" s="96" t="s">
        <v>8</v>
      </c>
    </row>
    <row r="9" spans="1:16383" s="33" customFormat="1" ht="15.95" customHeight="1" x14ac:dyDescent="0.25">
      <c r="A9" s="57"/>
      <c r="B9" s="96" t="s">
        <v>9</v>
      </c>
    </row>
    <row r="10" spans="1:16383" s="33" customFormat="1" ht="15.75" x14ac:dyDescent="0.25">
      <c r="A10" s="57"/>
      <c r="B10" s="82"/>
    </row>
    <row r="11" spans="1:16383" s="33" customFormat="1" ht="15.75" x14ac:dyDescent="0.25">
      <c r="A11" s="34" t="s">
        <v>10</v>
      </c>
      <c r="B11" s="83"/>
    </row>
    <row r="12" spans="1:16383" s="33" customFormat="1" ht="15.75" x14ac:dyDescent="0.25">
      <c r="A12" s="32"/>
      <c r="B12" s="84"/>
    </row>
    <row r="13" spans="1:16383" s="33" customFormat="1" ht="15.75" x14ac:dyDescent="0.25">
      <c r="A13" s="32"/>
      <c r="B13" s="84"/>
    </row>
    <row r="14" spans="1:16383" s="33" customFormat="1" ht="15.75" x14ac:dyDescent="0.25">
      <c r="A14" s="34" t="s">
        <v>11</v>
      </c>
      <c r="B14" s="83"/>
    </row>
    <row r="15" spans="1:16383" s="59" customFormat="1" ht="15.75" x14ac:dyDescent="0.25">
      <c r="A15" s="58" t="s">
        <v>12</v>
      </c>
      <c r="B15" s="94" t="s">
        <v>13</v>
      </c>
    </row>
    <row r="16" spans="1:16383" s="59" customFormat="1" ht="31.5" x14ac:dyDescent="0.25">
      <c r="A16" s="58" t="s">
        <v>12</v>
      </c>
      <c r="B16" s="95" t="s">
        <v>14</v>
      </c>
    </row>
    <row r="17" spans="1:3" s="33" customFormat="1" ht="31.5" x14ac:dyDescent="0.25">
      <c r="B17" s="85" t="s">
        <v>15</v>
      </c>
    </row>
    <row r="18" spans="1:3" s="33" customFormat="1" ht="15.75" x14ac:dyDescent="0.25">
      <c r="A18" s="60"/>
      <c r="B18" s="84"/>
    </row>
    <row r="19" spans="1:3" s="33" customFormat="1" ht="15.75" x14ac:dyDescent="0.25">
      <c r="A19" s="34" t="s">
        <v>16</v>
      </c>
      <c r="B19" s="83"/>
      <c r="C19" s="34"/>
    </row>
    <row r="20" spans="1:3" s="44" customFormat="1" ht="94.5" x14ac:dyDescent="0.25">
      <c r="B20" s="182" t="s">
        <v>129</v>
      </c>
    </row>
    <row r="21" spans="1:3" s="33" customFormat="1" ht="63" x14ac:dyDescent="0.25">
      <c r="B21" s="183" t="s">
        <v>17</v>
      </c>
    </row>
    <row r="22" spans="1:3" s="33" customFormat="1" ht="15.75" x14ac:dyDescent="0.25">
      <c r="B22" s="384" t="s">
        <v>18</v>
      </c>
    </row>
    <row r="23" spans="1:3" s="59" customFormat="1" ht="31.5" x14ac:dyDescent="0.25">
      <c r="B23" s="93" t="s">
        <v>19</v>
      </c>
    </row>
    <row r="24" spans="1:3" s="33" customFormat="1" ht="31.5" x14ac:dyDescent="0.25">
      <c r="B24" s="93" t="s">
        <v>20</v>
      </c>
    </row>
    <row r="25" spans="1:3" s="33" customFormat="1" ht="47.25" x14ac:dyDescent="0.25">
      <c r="B25" s="92" t="s">
        <v>21</v>
      </c>
      <c r="C25" s="61"/>
    </row>
    <row r="26" spans="1:3" s="62" customFormat="1" ht="31.5" x14ac:dyDescent="0.25">
      <c r="B26" s="93" t="s">
        <v>22</v>
      </c>
    </row>
    <row r="27" spans="1:3" s="33" customFormat="1" ht="15.75" x14ac:dyDescent="0.25">
      <c r="A27" s="60"/>
      <c r="B27" s="86"/>
    </row>
    <row r="28" spans="1:3" s="33" customFormat="1" ht="15.75" x14ac:dyDescent="0.25">
      <c r="A28" s="34" t="s">
        <v>23</v>
      </c>
      <c r="B28" s="83"/>
    </row>
    <row r="29" spans="1:3" s="33" customFormat="1" ht="126" x14ac:dyDescent="0.25">
      <c r="B29" s="96" t="s">
        <v>24</v>
      </c>
    </row>
    <row r="30" spans="1:3" s="44" customFormat="1" ht="15.75" x14ac:dyDescent="0.25">
      <c r="A30" s="63"/>
      <c r="B30" s="87"/>
    </row>
    <row r="31" spans="1:3" s="33" customFormat="1" ht="15.75" x14ac:dyDescent="0.25">
      <c r="A31" s="64"/>
      <c r="B31" s="88"/>
    </row>
    <row r="32" spans="1:3" s="33" customFormat="1" ht="15.75" x14ac:dyDescent="0.25">
      <c r="A32" s="52"/>
      <c r="B32" s="89"/>
    </row>
    <row r="33" spans="1:2" s="33" customFormat="1" ht="15.75" x14ac:dyDescent="0.25">
      <c r="A33" s="52"/>
      <c r="B33" s="90"/>
    </row>
    <row r="34" spans="1:2" s="33" customFormat="1" ht="15.75" x14ac:dyDescent="0.25">
      <c r="A34" s="65"/>
      <c r="B34" s="89"/>
    </row>
    <row r="35" spans="1:2" s="33" customFormat="1" ht="15.75" x14ac:dyDescent="0.25">
      <c r="A35" s="65"/>
      <c r="B35" s="89"/>
    </row>
    <row r="36" spans="1:2" s="33" customFormat="1" ht="15.75" x14ac:dyDescent="0.25">
      <c r="A36" s="65"/>
      <c r="B36" s="89"/>
    </row>
    <row r="37" spans="1:2" s="33" customFormat="1" ht="15.75" x14ac:dyDescent="0.25">
      <c r="A37" s="65"/>
      <c r="B37" s="89"/>
    </row>
    <row r="38" spans="1:2" s="33" customFormat="1" ht="15.75" x14ac:dyDescent="0.25">
      <c r="A38" s="65"/>
      <c r="B38" s="89"/>
    </row>
    <row r="39" spans="1:2" s="33" customFormat="1" ht="15.75" x14ac:dyDescent="0.25">
      <c r="A39" s="65"/>
      <c r="B39" s="89"/>
    </row>
    <row r="40" spans="1:2" s="33" customFormat="1" ht="15.75" x14ac:dyDescent="0.25">
      <c r="A40" s="65"/>
      <c r="B40" s="89"/>
    </row>
    <row r="41" spans="1:2" s="33" customFormat="1" ht="15.75" x14ac:dyDescent="0.25">
      <c r="A41" s="65"/>
      <c r="B41" s="89"/>
    </row>
    <row r="42" spans="1:2" s="33" customFormat="1" ht="15.75" x14ac:dyDescent="0.25">
      <c r="A42" s="65"/>
      <c r="B42" s="89"/>
    </row>
    <row r="43" spans="1:2" s="33" customFormat="1" ht="15.75" x14ac:dyDescent="0.25">
      <c r="A43" s="65"/>
      <c r="B43" s="89"/>
    </row>
    <row r="44" spans="1:2" s="33" customFormat="1" ht="15.75" x14ac:dyDescent="0.25">
      <c r="A44" s="65"/>
      <c r="B44" s="89"/>
    </row>
    <row r="45" spans="1:2" s="33" customFormat="1" ht="15.75" x14ac:dyDescent="0.25">
      <c r="A45" s="65"/>
      <c r="B45" s="89"/>
    </row>
    <row r="46" spans="1:2" s="33" customFormat="1" ht="15.75" x14ac:dyDescent="0.25">
      <c r="A46" s="65"/>
      <c r="B46" s="89"/>
    </row>
    <row r="47" spans="1:2" s="33" customFormat="1" ht="15.75" x14ac:dyDescent="0.25">
      <c r="A47" s="65"/>
      <c r="B47" s="89"/>
    </row>
    <row r="48" spans="1:2" s="33" customFormat="1" ht="15.75" x14ac:dyDescent="0.25">
      <c r="A48" s="65"/>
      <c r="B48" s="89"/>
    </row>
    <row r="49" spans="1:2" s="33" customFormat="1" ht="15.75" x14ac:dyDescent="0.25">
      <c r="A49" s="65"/>
      <c r="B49" s="89"/>
    </row>
    <row r="50" spans="1:2" s="33" customFormat="1" ht="15.75" x14ac:dyDescent="0.25">
      <c r="A50" s="65"/>
      <c r="B50" s="89"/>
    </row>
    <row r="51" spans="1:2" s="33" customFormat="1" ht="15.75" x14ac:dyDescent="0.25">
      <c r="A51" s="65"/>
      <c r="B51" s="89"/>
    </row>
    <row r="52" spans="1:2" s="33" customFormat="1" ht="15.75" x14ac:dyDescent="0.25">
      <c r="A52" s="65"/>
      <c r="B52" s="89"/>
    </row>
    <row r="53" spans="1:2" s="33" customFormat="1" ht="15.75" x14ac:dyDescent="0.25">
      <c r="A53" s="65"/>
      <c r="B53" s="89"/>
    </row>
    <row r="54" spans="1:2" s="33" customFormat="1" ht="15.75" x14ac:dyDescent="0.25">
      <c r="A54" s="65"/>
      <c r="B54" s="89"/>
    </row>
    <row r="55" spans="1:2" s="33" customFormat="1" ht="15.75" x14ac:dyDescent="0.25">
      <c r="A55" s="65"/>
      <c r="B55" s="89"/>
    </row>
    <row r="56" spans="1:2" s="33" customFormat="1" ht="15.75" x14ac:dyDescent="0.25">
      <c r="A56" s="65"/>
      <c r="B56" s="89"/>
    </row>
    <row r="57" spans="1:2" s="33" customFormat="1" ht="15.75" x14ac:dyDescent="0.25">
      <c r="A57" s="65"/>
      <c r="B57" s="89"/>
    </row>
    <row r="58" spans="1:2" s="33" customFormat="1" ht="15.75" x14ac:dyDescent="0.25">
      <c r="A58" s="65"/>
      <c r="B58" s="89"/>
    </row>
    <row r="59" spans="1:2" s="33" customFormat="1" ht="15.75" x14ac:dyDescent="0.25">
      <c r="A59" s="65"/>
      <c r="B59" s="89"/>
    </row>
    <row r="60" spans="1:2" s="33" customFormat="1" ht="15.75" x14ac:dyDescent="0.25">
      <c r="A60" s="65"/>
      <c r="B60" s="89"/>
    </row>
    <row r="61" spans="1:2" s="33" customFormat="1" ht="15.75" x14ac:dyDescent="0.25">
      <c r="A61" s="65"/>
      <c r="B61" s="89"/>
    </row>
    <row r="62" spans="1:2" s="33" customFormat="1" ht="15.75" x14ac:dyDescent="0.25">
      <c r="A62" s="65"/>
      <c r="B62" s="89"/>
    </row>
    <row r="63" spans="1:2" s="33" customFormat="1" ht="15.75" x14ac:dyDescent="0.25">
      <c r="A63" s="65"/>
      <c r="B63" s="89"/>
    </row>
    <row r="64" spans="1:2" s="33" customFormat="1" ht="15.75" x14ac:dyDescent="0.25">
      <c r="A64" s="65"/>
      <c r="B64" s="89"/>
    </row>
    <row r="65" spans="1:2" s="33" customFormat="1" ht="15.75" x14ac:dyDescent="0.25">
      <c r="A65" s="65"/>
      <c r="B65" s="89"/>
    </row>
    <row r="66" spans="1:2" s="33" customFormat="1" ht="15.75" x14ac:dyDescent="0.25">
      <c r="A66" s="65"/>
      <c r="B66" s="89"/>
    </row>
    <row r="67" spans="1:2" s="33" customFormat="1" ht="15.75" x14ac:dyDescent="0.25">
      <c r="A67" s="65"/>
      <c r="B67" s="89"/>
    </row>
    <row r="68" spans="1:2" s="33" customFormat="1" ht="15.75" x14ac:dyDescent="0.25">
      <c r="A68" s="65"/>
      <c r="B68" s="89"/>
    </row>
    <row r="69" spans="1:2" s="33" customFormat="1" ht="15.75" x14ac:dyDescent="0.25">
      <c r="A69" s="65"/>
      <c r="B69" s="89"/>
    </row>
    <row r="70" spans="1:2" s="33" customFormat="1" ht="15.75" x14ac:dyDescent="0.25">
      <c r="A70" s="65"/>
      <c r="B70" s="89"/>
    </row>
    <row r="71" spans="1:2" s="33" customFormat="1" ht="15.75" x14ac:dyDescent="0.25">
      <c r="A71" s="65"/>
      <c r="B71" s="89"/>
    </row>
    <row r="72" spans="1:2" s="33" customFormat="1" ht="15.75" x14ac:dyDescent="0.25">
      <c r="A72" s="65"/>
      <c r="B72" s="89"/>
    </row>
    <row r="73" spans="1:2" s="33" customFormat="1" ht="15.75" x14ac:dyDescent="0.25">
      <c r="A73" s="65"/>
      <c r="B73" s="89"/>
    </row>
    <row r="74" spans="1:2" s="33" customFormat="1" ht="15.75" x14ac:dyDescent="0.25">
      <c r="A74" s="65"/>
      <c r="B74" s="89"/>
    </row>
    <row r="75" spans="1:2" s="33" customFormat="1" ht="15.75" x14ac:dyDescent="0.25">
      <c r="A75" s="65"/>
      <c r="B75" s="89"/>
    </row>
    <row r="76" spans="1:2" s="33" customFormat="1" ht="15.75" x14ac:dyDescent="0.25">
      <c r="A76" s="65"/>
      <c r="B76" s="89"/>
    </row>
    <row r="77" spans="1:2" s="33" customFormat="1" ht="15.75" x14ac:dyDescent="0.25">
      <c r="A77" s="65"/>
      <c r="B77" s="89"/>
    </row>
    <row r="78" spans="1:2" s="33" customFormat="1" ht="15.75" x14ac:dyDescent="0.25">
      <c r="A78" s="65"/>
      <c r="B78" s="89"/>
    </row>
    <row r="79" spans="1:2" s="33" customFormat="1" ht="15.75" x14ac:dyDescent="0.25">
      <c r="A79" s="65"/>
      <c r="B79" s="89"/>
    </row>
    <row r="80" spans="1:2" s="33" customFormat="1" ht="15.75" x14ac:dyDescent="0.25">
      <c r="A80" s="65"/>
      <c r="B80" s="89"/>
    </row>
    <row r="81" spans="1:2" s="33" customFormat="1" ht="15.75" x14ac:dyDescent="0.25">
      <c r="A81" s="65"/>
      <c r="B81" s="89"/>
    </row>
    <row r="82" spans="1:2" x14ac:dyDescent="0.25">
      <c r="A82" s="66"/>
    </row>
    <row r="83" spans="1:2" x14ac:dyDescent="0.25">
      <c r="A83" s="66"/>
    </row>
    <row r="84" spans="1:2" x14ac:dyDescent="0.25">
      <c r="A84" s="66"/>
    </row>
    <row r="85" spans="1:2" x14ac:dyDescent="0.25">
      <c r="A85" s="66"/>
    </row>
    <row r="86" spans="1:2" x14ac:dyDescent="0.25">
      <c r="A86" s="66"/>
    </row>
    <row r="87" spans="1:2" x14ac:dyDescent="0.25">
      <c r="A87" s="66"/>
    </row>
    <row r="88" spans="1:2" x14ac:dyDescent="0.25">
      <c r="A88" s="66"/>
    </row>
    <row r="89" spans="1:2" x14ac:dyDescent="0.25">
      <c r="A89" s="66"/>
    </row>
    <row r="90" spans="1:2" x14ac:dyDescent="0.25">
      <c r="A90" s="66"/>
    </row>
    <row r="91" spans="1:2" x14ac:dyDescent="0.25">
      <c r="A91" s="66"/>
    </row>
    <row r="92" spans="1:2" x14ac:dyDescent="0.25">
      <c r="A92" s="66"/>
    </row>
    <row r="93" spans="1:2" x14ac:dyDescent="0.25">
      <c r="A93" s="66"/>
    </row>
    <row r="94" spans="1:2" x14ac:dyDescent="0.25">
      <c r="A94" s="66"/>
    </row>
    <row r="95" spans="1:2" x14ac:dyDescent="0.25">
      <c r="A95" s="66"/>
    </row>
    <row r="96" spans="1:2" x14ac:dyDescent="0.25">
      <c r="A96" s="66"/>
    </row>
    <row r="97" spans="1:1" x14ac:dyDescent="0.25">
      <c r="A97" s="66"/>
    </row>
    <row r="98" spans="1:1" x14ac:dyDescent="0.25">
      <c r="A98" s="66"/>
    </row>
    <row r="99" spans="1:1" x14ac:dyDescent="0.25">
      <c r="A99" s="66"/>
    </row>
    <row r="100" spans="1:1" x14ac:dyDescent="0.25">
      <c r="A100" s="66"/>
    </row>
    <row r="101" spans="1:1" x14ac:dyDescent="0.25">
      <c r="A101" s="66"/>
    </row>
    <row r="102" spans="1:1" x14ac:dyDescent="0.25">
      <c r="A102" s="66"/>
    </row>
    <row r="103" spans="1:1" x14ac:dyDescent="0.25">
      <c r="A103" s="66"/>
    </row>
    <row r="104" spans="1:1" x14ac:dyDescent="0.25">
      <c r="A104" s="66"/>
    </row>
    <row r="105" spans="1:1" x14ac:dyDescent="0.25">
      <c r="A105" s="66"/>
    </row>
    <row r="106" spans="1:1" x14ac:dyDescent="0.25">
      <c r="A106" s="66"/>
    </row>
    <row r="107" spans="1:1" x14ac:dyDescent="0.25">
      <c r="A107" s="66"/>
    </row>
    <row r="108" spans="1:1" x14ac:dyDescent="0.25">
      <c r="A108" s="66"/>
    </row>
    <row r="109" spans="1:1" x14ac:dyDescent="0.25">
      <c r="A109" s="66"/>
    </row>
    <row r="110" spans="1:1" x14ac:dyDescent="0.25">
      <c r="A110" s="66"/>
    </row>
    <row r="111" spans="1:1" x14ac:dyDescent="0.25">
      <c r="A111" s="66"/>
    </row>
    <row r="112" spans="1:1" x14ac:dyDescent="0.25">
      <c r="A112" s="66"/>
    </row>
    <row r="113" spans="1:1" x14ac:dyDescent="0.25">
      <c r="A113" s="66"/>
    </row>
    <row r="114" spans="1:1" x14ac:dyDescent="0.25">
      <c r="A114" s="66"/>
    </row>
    <row r="115" spans="1:1" x14ac:dyDescent="0.25">
      <c r="A115" s="66"/>
    </row>
    <row r="116" spans="1:1" x14ac:dyDescent="0.25">
      <c r="A116" s="66"/>
    </row>
    <row r="117" spans="1:1" x14ac:dyDescent="0.25">
      <c r="A117" s="66"/>
    </row>
    <row r="118" spans="1:1" x14ac:dyDescent="0.25">
      <c r="A118" s="66"/>
    </row>
    <row r="119" spans="1:1" x14ac:dyDescent="0.25">
      <c r="A119" s="66"/>
    </row>
    <row r="120" spans="1:1" x14ac:dyDescent="0.25">
      <c r="A120" s="66"/>
    </row>
    <row r="121" spans="1:1" x14ac:dyDescent="0.25">
      <c r="A121" s="66"/>
    </row>
    <row r="122" spans="1:1" x14ac:dyDescent="0.25">
      <c r="A122" s="66"/>
    </row>
    <row r="123" spans="1:1" x14ac:dyDescent="0.25">
      <c r="A123" s="66"/>
    </row>
    <row r="124" spans="1:1" x14ac:dyDescent="0.25">
      <c r="A124" s="66"/>
    </row>
    <row r="125" spans="1:1" x14ac:dyDescent="0.25">
      <c r="A125" s="66"/>
    </row>
    <row r="126" spans="1:1" x14ac:dyDescent="0.25">
      <c r="A126" s="66"/>
    </row>
    <row r="127" spans="1:1" x14ac:dyDescent="0.25">
      <c r="A127" s="66"/>
    </row>
    <row r="128" spans="1:1" x14ac:dyDescent="0.25">
      <c r="A128" s="66"/>
    </row>
    <row r="129" spans="1:1" x14ac:dyDescent="0.25">
      <c r="A129" s="66"/>
    </row>
    <row r="130" spans="1:1" x14ac:dyDescent="0.25">
      <c r="A130" s="66"/>
    </row>
    <row r="131" spans="1:1" x14ac:dyDescent="0.25">
      <c r="A131" s="66"/>
    </row>
    <row r="132" spans="1:1" x14ac:dyDescent="0.25">
      <c r="A132" s="66"/>
    </row>
    <row r="133" spans="1:1" x14ac:dyDescent="0.25">
      <c r="A133" s="66"/>
    </row>
    <row r="134" spans="1:1" x14ac:dyDescent="0.25">
      <c r="A134" s="66"/>
    </row>
    <row r="135" spans="1:1" x14ac:dyDescent="0.25">
      <c r="A135" s="66"/>
    </row>
    <row r="136" spans="1:1" x14ac:dyDescent="0.25">
      <c r="A136" s="66"/>
    </row>
    <row r="137" spans="1:1" x14ac:dyDescent="0.25">
      <c r="A137" s="66"/>
    </row>
    <row r="138" spans="1:1" x14ac:dyDescent="0.25">
      <c r="A138" s="66"/>
    </row>
    <row r="139" spans="1:1" x14ac:dyDescent="0.25">
      <c r="A139" s="66"/>
    </row>
    <row r="140" spans="1:1" x14ac:dyDescent="0.25">
      <c r="A140" s="66"/>
    </row>
    <row r="141" spans="1:1" x14ac:dyDescent="0.25">
      <c r="A141" s="66"/>
    </row>
    <row r="142" spans="1:1" x14ac:dyDescent="0.25">
      <c r="A142" s="66"/>
    </row>
    <row r="143" spans="1:1" x14ac:dyDescent="0.25">
      <c r="A143" s="66"/>
    </row>
    <row r="144" spans="1:1" x14ac:dyDescent="0.25">
      <c r="A144" s="66"/>
    </row>
    <row r="145" spans="1:1" x14ac:dyDescent="0.25">
      <c r="A145" s="66"/>
    </row>
    <row r="146" spans="1:1" x14ac:dyDescent="0.25">
      <c r="A146" s="66"/>
    </row>
    <row r="147" spans="1:1" x14ac:dyDescent="0.25">
      <c r="A147" s="66"/>
    </row>
    <row r="148" spans="1:1" x14ac:dyDescent="0.25">
      <c r="A148" s="66"/>
    </row>
    <row r="149" spans="1:1" x14ac:dyDescent="0.25">
      <c r="A149" s="66"/>
    </row>
    <row r="150" spans="1:1" x14ac:dyDescent="0.25">
      <c r="A150" s="66"/>
    </row>
    <row r="151" spans="1:1" x14ac:dyDescent="0.25">
      <c r="A151" s="66"/>
    </row>
    <row r="152" spans="1:1" x14ac:dyDescent="0.25">
      <c r="A152" s="66"/>
    </row>
    <row r="153" spans="1:1" x14ac:dyDescent="0.25">
      <c r="A153" s="66"/>
    </row>
    <row r="154" spans="1:1" x14ac:dyDescent="0.25">
      <c r="A154" s="66"/>
    </row>
    <row r="155" spans="1:1" x14ac:dyDescent="0.25">
      <c r="A155" s="66"/>
    </row>
    <row r="156" spans="1:1" x14ac:dyDescent="0.25">
      <c r="A156" s="66"/>
    </row>
    <row r="157" spans="1:1" x14ac:dyDescent="0.25">
      <c r="A157" s="66"/>
    </row>
    <row r="158" spans="1:1" x14ac:dyDescent="0.25">
      <c r="A158" s="66"/>
    </row>
    <row r="159" spans="1:1" x14ac:dyDescent="0.25">
      <c r="A159" s="66"/>
    </row>
    <row r="160" spans="1:1" x14ac:dyDescent="0.25">
      <c r="A160" s="66"/>
    </row>
    <row r="161" spans="1:1" x14ac:dyDescent="0.25">
      <c r="A161" s="66"/>
    </row>
    <row r="162" spans="1:1" x14ac:dyDescent="0.25">
      <c r="A162" s="66"/>
    </row>
    <row r="163" spans="1:1" x14ac:dyDescent="0.25">
      <c r="A163" s="66"/>
    </row>
    <row r="164" spans="1:1" x14ac:dyDescent="0.25">
      <c r="A164" s="66"/>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row r="207" spans="1:1" x14ac:dyDescent="0.25">
      <c r="A207" s="66"/>
    </row>
    <row r="208" spans="1:1" x14ac:dyDescent="0.25">
      <c r="A208" s="66"/>
    </row>
    <row r="209" spans="1:1" x14ac:dyDescent="0.25">
      <c r="A209" s="66"/>
    </row>
    <row r="210" spans="1:1" x14ac:dyDescent="0.25">
      <c r="A210" s="66"/>
    </row>
    <row r="211" spans="1:1" x14ac:dyDescent="0.25">
      <c r="A211" s="66"/>
    </row>
    <row r="212" spans="1:1" x14ac:dyDescent="0.25">
      <c r="A212" s="66"/>
    </row>
    <row r="213" spans="1:1" x14ac:dyDescent="0.25">
      <c r="A213" s="66"/>
    </row>
    <row r="214" spans="1:1" x14ac:dyDescent="0.25">
      <c r="A214" s="66"/>
    </row>
    <row r="215" spans="1:1" x14ac:dyDescent="0.25">
      <c r="A215" s="66"/>
    </row>
    <row r="216" spans="1:1" x14ac:dyDescent="0.25">
      <c r="A216" s="66"/>
    </row>
    <row r="217" spans="1:1" x14ac:dyDescent="0.25">
      <c r="A217" s="66"/>
    </row>
    <row r="218" spans="1:1" x14ac:dyDescent="0.25">
      <c r="A218" s="66"/>
    </row>
    <row r="219" spans="1:1" x14ac:dyDescent="0.25">
      <c r="A219" s="66"/>
    </row>
    <row r="220" spans="1:1" x14ac:dyDescent="0.25">
      <c r="A220" s="66"/>
    </row>
    <row r="221" spans="1:1" x14ac:dyDescent="0.25">
      <c r="A221" s="66"/>
    </row>
    <row r="222" spans="1:1" x14ac:dyDescent="0.25">
      <c r="A222" s="66"/>
    </row>
    <row r="223" spans="1:1" x14ac:dyDescent="0.25">
      <c r="A223" s="66"/>
    </row>
    <row r="224" spans="1:1" x14ac:dyDescent="0.25">
      <c r="A224" s="66"/>
    </row>
    <row r="225" spans="1:1" x14ac:dyDescent="0.25">
      <c r="A225" s="66"/>
    </row>
    <row r="226" spans="1:1" x14ac:dyDescent="0.25">
      <c r="A226" s="66"/>
    </row>
    <row r="227" spans="1:1" x14ac:dyDescent="0.25">
      <c r="A227" s="66"/>
    </row>
    <row r="228" spans="1:1" x14ac:dyDescent="0.25">
      <c r="A228" s="66"/>
    </row>
    <row r="229" spans="1:1" x14ac:dyDescent="0.25">
      <c r="A229" s="66"/>
    </row>
    <row r="230" spans="1:1" x14ac:dyDescent="0.25">
      <c r="A230" s="66"/>
    </row>
    <row r="231" spans="1:1" x14ac:dyDescent="0.25">
      <c r="A231" s="66"/>
    </row>
    <row r="232" spans="1:1" x14ac:dyDescent="0.25">
      <c r="A232" s="66"/>
    </row>
    <row r="233" spans="1:1" x14ac:dyDescent="0.25">
      <c r="A233" s="66"/>
    </row>
    <row r="234" spans="1:1" x14ac:dyDescent="0.25">
      <c r="A234" s="66"/>
    </row>
    <row r="235" spans="1:1" x14ac:dyDescent="0.25">
      <c r="A235" s="66"/>
    </row>
    <row r="236" spans="1:1" x14ac:dyDescent="0.25">
      <c r="A236" s="66"/>
    </row>
    <row r="237" spans="1:1" x14ac:dyDescent="0.25">
      <c r="A237" s="66"/>
    </row>
    <row r="238" spans="1:1" x14ac:dyDescent="0.25">
      <c r="A238" s="66"/>
    </row>
    <row r="239" spans="1:1" x14ac:dyDescent="0.25">
      <c r="A239" s="66"/>
    </row>
    <row r="240" spans="1:1" x14ac:dyDescent="0.25">
      <c r="A240" s="66"/>
    </row>
    <row r="241" spans="1:1" x14ac:dyDescent="0.25">
      <c r="A241" s="66"/>
    </row>
    <row r="242" spans="1:1" x14ac:dyDescent="0.25">
      <c r="A242" s="66"/>
    </row>
    <row r="243" spans="1:1" x14ac:dyDescent="0.25">
      <c r="A243" s="66"/>
    </row>
    <row r="244" spans="1:1" x14ac:dyDescent="0.25">
      <c r="A244" s="66"/>
    </row>
    <row r="245" spans="1:1" x14ac:dyDescent="0.25">
      <c r="A245" s="66"/>
    </row>
    <row r="246" spans="1:1" x14ac:dyDescent="0.25">
      <c r="A246" s="66"/>
    </row>
    <row r="247" spans="1:1" x14ac:dyDescent="0.25">
      <c r="A247" s="66"/>
    </row>
    <row r="248" spans="1:1" x14ac:dyDescent="0.25">
      <c r="A248" s="66"/>
    </row>
    <row r="249" spans="1:1" x14ac:dyDescent="0.25">
      <c r="A249" s="66"/>
    </row>
    <row r="250" spans="1:1" x14ac:dyDescent="0.25">
      <c r="A250" s="66"/>
    </row>
    <row r="251" spans="1:1" x14ac:dyDescent="0.25">
      <c r="A251" s="66"/>
    </row>
    <row r="252" spans="1:1" x14ac:dyDescent="0.25">
      <c r="A252" s="66"/>
    </row>
    <row r="253" spans="1:1" x14ac:dyDescent="0.25">
      <c r="A253" s="66"/>
    </row>
    <row r="254" spans="1:1" x14ac:dyDescent="0.25">
      <c r="A254" s="66"/>
    </row>
    <row r="255" spans="1:1" x14ac:dyDescent="0.25">
      <c r="A255" s="66"/>
    </row>
    <row r="256" spans="1:1" x14ac:dyDescent="0.25">
      <c r="A256" s="66"/>
    </row>
    <row r="257" spans="1:1" x14ac:dyDescent="0.25">
      <c r="A257" s="66"/>
    </row>
    <row r="258" spans="1:1" x14ac:dyDescent="0.25">
      <c r="A258" s="66"/>
    </row>
    <row r="259" spans="1:1" x14ac:dyDescent="0.25">
      <c r="A259" s="66"/>
    </row>
    <row r="260" spans="1:1" x14ac:dyDescent="0.25">
      <c r="A260" s="66"/>
    </row>
    <row r="261" spans="1:1" x14ac:dyDescent="0.25">
      <c r="A261" s="66"/>
    </row>
    <row r="262" spans="1:1" x14ac:dyDescent="0.25">
      <c r="A262" s="66"/>
    </row>
    <row r="263" spans="1:1" x14ac:dyDescent="0.25">
      <c r="A263" s="66"/>
    </row>
    <row r="264" spans="1:1" x14ac:dyDescent="0.25">
      <c r="A264" s="66"/>
    </row>
    <row r="265" spans="1:1" x14ac:dyDescent="0.25">
      <c r="A265" s="66"/>
    </row>
    <row r="266" spans="1:1" x14ac:dyDescent="0.25">
      <c r="A266" s="66"/>
    </row>
    <row r="267" spans="1:1" x14ac:dyDescent="0.25">
      <c r="A267" s="66"/>
    </row>
    <row r="268" spans="1:1" x14ac:dyDescent="0.25">
      <c r="A268" s="66"/>
    </row>
    <row r="269" spans="1:1" x14ac:dyDescent="0.25">
      <c r="A269" s="66"/>
    </row>
    <row r="270" spans="1:1" x14ac:dyDescent="0.25">
      <c r="A270" s="66"/>
    </row>
    <row r="271" spans="1:1" x14ac:dyDescent="0.25">
      <c r="A271" s="66"/>
    </row>
    <row r="272" spans="1:1" x14ac:dyDescent="0.25">
      <c r="A272" s="66"/>
    </row>
    <row r="273" spans="1:1" x14ac:dyDescent="0.25">
      <c r="A273" s="66"/>
    </row>
    <row r="274" spans="1:1" x14ac:dyDescent="0.25">
      <c r="A274" s="66"/>
    </row>
    <row r="275" spans="1:1" x14ac:dyDescent="0.25">
      <c r="A275" s="66"/>
    </row>
    <row r="276" spans="1:1" x14ac:dyDescent="0.25">
      <c r="A276" s="66"/>
    </row>
    <row r="277" spans="1:1" x14ac:dyDescent="0.25">
      <c r="A277" s="66"/>
    </row>
    <row r="278" spans="1:1" x14ac:dyDescent="0.25">
      <c r="A278" s="66"/>
    </row>
    <row r="279" spans="1:1" x14ac:dyDescent="0.25">
      <c r="A279" s="66"/>
    </row>
    <row r="280" spans="1:1" x14ac:dyDescent="0.25">
      <c r="A280" s="66"/>
    </row>
    <row r="281" spans="1:1" x14ac:dyDescent="0.25">
      <c r="A281" s="66"/>
    </row>
    <row r="282" spans="1:1" x14ac:dyDescent="0.25">
      <c r="A282" s="66"/>
    </row>
    <row r="283" spans="1:1" x14ac:dyDescent="0.25">
      <c r="A283" s="66"/>
    </row>
    <row r="284" spans="1:1" x14ac:dyDescent="0.25">
      <c r="A284" s="66"/>
    </row>
    <row r="285" spans="1:1" x14ac:dyDescent="0.25">
      <c r="A285" s="66"/>
    </row>
    <row r="286" spans="1:1" x14ac:dyDescent="0.25">
      <c r="A286" s="66"/>
    </row>
    <row r="287" spans="1:1" x14ac:dyDescent="0.25">
      <c r="A287" s="66"/>
    </row>
    <row r="288" spans="1:1" x14ac:dyDescent="0.25">
      <c r="A288" s="66"/>
    </row>
    <row r="289" spans="1:1" x14ac:dyDescent="0.25">
      <c r="A289" s="66"/>
    </row>
    <row r="290" spans="1:1" x14ac:dyDescent="0.25">
      <c r="A290" s="66"/>
    </row>
    <row r="291" spans="1:1" x14ac:dyDescent="0.25">
      <c r="A291" s="66"/>
    </row>
    <row r="292" spans="1:1" x14ac:dyDescent="0.25">
      <c r="A292" s="66"/>
    </row>
    <row r="293" spans="1:1" x14ac:dyDescent="0.25">
      <c r="A293" s="66"/>
    </row>
    <row r="294" spans="1:1" x14ac:dyDescent="0.25">
      <c r="A294" s="66"/>
    </row>
    <row r="295" spans="1:1" x14ac:dyDescent="0.25">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zoomScale="110" zoomScaleNormal="110" workbookViewId="0">
      <selection activeCell="E13" sqref="E13"/>
    </sheetView>
  </sheetViews>
  <sheetFormatPr defaultColWidth="0" defaultRowHeight="15.75" zeroHeight="1" x14ac:dyDescent="0.25"/>
  <cols>
    <col min="1" max="1" width="3.140625" style="76" customWidth="1"/>
    <col min="2" max="2" width="0.85546875" style="23" customWidth="1"/>
    <col min="3" max="3" width="45.42578125" style="1" customWidth="1"/>
    <col min="4" max="4" width="58.42578125" style="1" customWidth="1"/>
    <col min="5" max="5" width="28" style="1" customWidth="1"/>
    <col min="6" max="11" width="0" style="1" hidden="1" customWidth="1"/>
    <col min="12" max="16383" width="8.85546875" style="1" hidden="1"/>
    <col min="16384" max="16384" width="9.42578125" style="1" customWidth="1"/>
  </cols>
  <sheetData>
    <row r="1" spans="1:11" s="25" customFormat="1" ht="26.1" customHeight="1" x14ac:dyDescent="0.25">
      <c r="A1" s="385" t="s">
        <v>127</v>
      </c>
      <c r="B1" s="201"/>
      <c r="C1" s="201"/>
      <c r="D1" s="202"/>
    </row>
    <row r="2" spans="1:11" s="3" customFormat="1" ht="15.95" customHeight="1" x14ac:dyDescent="0.25">
      <c r="B2" s="45"/>
      <c r="C2" s="71" t="s">
        <v>25</v>
      </c>
      <c r="D2" s="206" t="str">
        <f>IF(ISBLANK('Sheet 3 - Year 1 '!D2),"",'Sheet 3 - Year 1 '!D2)</f>
        <v/>
      </c>
      <c r="E2" s="21"/>
      <c r="F2" s="21"/>
      <c r="G2" s="21"/>
      <c r="H2" s="21"/>
      <c r="I2" s="21"/>
    </row>
    <row r="3" spans="1:11" s="3" customFormat="1" ht="15.95" customHeight="1" x14ac:dyDescent="0.25">
      <c r="B3" s="45"/>
      <c r="C3" s="72" t="s">
        <v>26</v>
      </c>
      <c r="D3" s="200" t="str">
        <f>IF(ISBLANK('Sheet 3 - Year 1 '!D3),"",'Sheet 3 - Year 1 '!D3)</f>
        <v/>
      </c>
      <c r="E3" s="22"/>
      <c r="F3" s="22"/>
      <c r="G3" s="22"/>
      <c r="H3" s="22"/>
      <c r="I3" s="22"/>
      <c r="J3" s="20"/>
      <c r="K3" s="20"/>
    </row>
    <row r="4" spans="1:11" ht="8.4499999999999993" customHeight="1" x14ac:dyDescent="0.25"/>
    <row r="5" spans="1:11" ht="15" customHeight="1" x14ac:dyDescent="0.25">
      <c r="A5" s="70" t="s">
        <v>27</v>
      </c>
      <c r="B5" s="69"/>
      <c r="C5" s="68"/>
      <c r="D5" s="67" t="s">
        <v>28</v>
      </c>
    </row>
    <row r="6" spans="1:11" s="25" customFormat="1" x14ac:dyDescent="0.25">
      <c r="A6" s="173" t="s">
        <v>29</v>
      </c>
      <c r="B6" s="214"/>
      <c r="C6" s="24" t="s">
        <v>30</v>
      </c>
      <c r="D6" s="179">
        <f>SUM('Sheet 3 - Year 1 '!G16,'Sheet 4 - Year 2'!G16,'Sheet 5 - Year 3'!G16)</f>
        <v>0</v>
      </c>
    </row>
    <row r="7" spans="1:11" ht="15.75" customHeight="1" x14ac:dyDescent="0.25">
      <c r="A7" s="174" t="s">
        <v>31</v>
      </c>
      <c r="B7" s="215"/>
      <c r="C7" s="26" t="s">
        <v>32</v>
      </c>
      <c r="D7" s="179">
        <f>SUM('Sheet 3 - Year 1 '!G37,'Sheet 4 - Year 2'!G37,'Sheet 5 - Year 3'!G37)</f>
        <v>0</v>
      </c>
    </row>
    <row r="8" spans="1:11" ht="17.25" customHeight="1" x14ac:dyDescent="0.25">
      <c r="A8" s="174" t="s">
        <v>33</v>
      </c>
      <c r="B8" s="215"/>
      <c r="C8" s="27" t="s">
        <v>34</v>
      </c>
      <c r="D8" s="179">
        <f>SUM('Sheet 3 - Year 1 '!G61,'Sheet 4 - Year 2'!G61,'Sheet 5 - Year 3'!G61)</f>
        <v>0</v>
      </c>
    </row>
    <row r="9" spans="1:11" x14ac:dyDescent="0.25">
      <c r="A9" s="175" t="s">
        <v>35</v>
      </c>
      <c r="B9" s="212"/>
      <c r="C9" s="28" t="s">
        <v>36</v>
      </c>
      <c r="D9" s="179">
        <f>SUM('Sheet 3 - Year 1 '!G75,'Sheet 4 - Year 2'!G75,'Sheet 5 - Year 3'!G75)</f>
        <v>0</v>
      </c>
    </row>
    <row r="10" spans="1:11" ht="18.75" customHeight="1" x14ac:dyDescent="0.25">
      <c r="A10" s="173" t="s">
        <v>37</v>
      </c>
      <c r="B10" s="213"/>
      <c r="C10" s="24" t="s">
        <v>38</v>
      </c>
      <c r="D10" s="179">
        <f>SUM('Sheet 3 - Year 1 '!G99,'Sheet 4 - Year 2'!G99,'Sheet 5 - Year 3'!G99)</f>
        <v>0</v>
      </c>
    </row>
    <row r="11" spans="1:11" ht="16.5" customHeight="1" x14ac:dyDescent="0.25">
      <c r="A11" s="173" t="s">
        <v>39</v>
      </c>
      <c r="B11" s="213"/>
      <c r="C11" s="24" t="s">
        <v>40</v>
      </c>
      <c r="D11" s="179">
        <f>SUM('Sheet 3 - Year 1 '!G103,'Sheet 4 - Year 2'!G103,'Sheet 5 - Year 3'!G103)</f>
        <v>0</v>
      </c>
      <c r="E11" s="29"/>
    </row>
    <row r="12" spans="1:11" x14ac:dyDescent="0.25">
      <c r="A12" s="175" t="s">
        <v>41</v>
      </c>
      <c r="B12" s="212"/>
      <c r="C12" s="28" t="s">
        <v>42</v>
      </c>
      <c r="D12" s="179">
        <f>SUM('Sheet 3 - Year 1 '!G107,'Sheet 4 - Year 2'!G107,'Sheet 5 - Year 3'!G107)</f>
        <v>0</v>
      </c>
    </row>
    <row r="13" spans="1:11" x14ac:dyDescent="0.25">
      <c r="A13" s="176">
        <v>8</v>
      </c>
      <c r="B13" s="30"/>
      <c r="C13" s="31" t="s">
        <v>43</v>
      </c>
      <c r="D13" s="180">
        <f>SUM(D11:D12)</f>
        <v>0</v>
      </c>
    </row>
    <row r="14" spans="1:11" ht="31.5" x14ac:dyDescent="0.25">
      <c r="A14" s="177" t="s">
        <v>44</v>
      </c>
      <c r="B14" s="50"/>
      <c r="C14" s="51" t="s">
        <v>45</v>
      </c>
      <c r="D14" s="181">
        <f>SUM('Sheet 3 - Year 1 '!G111,'Sheet 4 - Year 2'!G111,'Sheet 5 - Year 3'!G111)</f>
        <v>0</v>
      </c>
    </row>
    <row r="15" spans="1:11" s="48" customFormat="1" ht="25.5" customHeight="1" x14ac:dyDescent="0.25">
      <c r="A15" s="178">
        <v>10</v>
      </c>
      <c r="B15" s="49"/>
      <c r="C15" s="49" t="s">
        <v>46</v>
      </c>
      <c r="D15" s="210">
        <f>D13-D14</f>
        <v>0</v>
      </c>
    </row>
    <row r="16" spans="1:11" ht="18.75" customHeight="1" x14ac:dyDescent="0.25"/>
    <row r="17" x14ac:dyDescent="0.25"/>
    <row r="18" x14ac:dyDescent="0.2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28515625" style="11" customWidth="1"/>
    <col min="9" max="9" width="28.85546875" style="3" bestFit="1" customWidth="1"/>
    <col min="10" max="10" width="75.140625" style="15" customWidth="1"/>
    <col min="11" max="11" width="7.5703125" style="3" customWidth="1"/>
    <col min="12" max="16384" width="8.85546875" style="3" hidden="1"/>
  </cols>
  <sheetData>
    <row r="1" spans="1:11" ht="18.75" x14ac:dyDescent="0.3">
      <c r="A1" s="164"/>
      <c r="B1" s="165" t="s">
        <v>47</v>
      </c>
      <c r="C1" s="165"/>
      <c r="D1" s="165" t="s">
        <v>125</v>
      </c>
      <c r="E1" s="165"/>
      <c r="F1" s="165"/>
      <c r="G1" s="165"/>
      <c r="H1" s="294"/>
      <c r="I1" s="295"/>
      <c r="J1" s="296"/>
    </row>
    <row r="2" spans="1:11" ht="16.5" thickBot="1" x14ac:dyDescent="0.3">
      <c r="A2" s="321"/>
      <c r="B2" s="107" t="s">
        <v>25</v>
      </c>
      <c r="C2" s="108"/>
      <c r="D2" s="204"/>
      <c r="E2" s="297"/>
      <c r="F2" s="297"/>
      <c r="G2" s="297"/>
      <c r="H2" s="298"/>
      <c r="I2" s="71"/>
      <c r="J2" s="4"/>
    </row>
    <row r="3" spans="1:11" ht="18" customHeight="1" thickBot="1" x14ac:dyDescent="0.3">
      <c r="A3" s="321"/>
      <c r="B3" s="104" t="s">
        <v>26</v>
      </c>
      <c r="C3" s="108"/>
      <c r="D3" s="205"/>
      <c r="E3" s="299"/>
      <c r="F3" s="299"/>
      <c r="G3" s="299"/>
      <c r="H3" s="300"/>
      <c r="I3" s="4"/>
      <c r="J3" s="4"/>
      <c r="K3" s="20"/>
    </row>
    <row r="4" spans="1:11" ht="18" customHeight="1" thickBot="1" x14ac:dyDescent="0.3">
      <c r="A4" s="321"/>
      <c r="B4" s="104"/>
      <c r="C4" s="105"/>
      <c r="D4" s="105"/>
      <c r="E4" s="299"/>
      <c r="F4" s="299"/>
      <c r="G4" s="299"/>
      <c r="H4" s="300"/>
      <c r="I4" s="4"/>
      <c r="J4" s="4"/>
      <c r="K4" s="20"/>
    </row>
    <row r="5" spans="1:11" s="319" customFormat="1" ht="21" customHeight="1" thickBot="1" x14ac:dyDescent="0.3">
      <c r="A5" s="322" t="s">
        <v>48</v>
      </c>
      <c r="B5" s="316"/>
      <c r="C5" s="317"/>
      <c r="D5" s="317"/>
      <c r="E5" s="317"/>
      <c r="F5" s="317"/>
      <c r="G5" s="317"/>
      <c r="H5" s="318"/>
    </row>
    <row r="6" spans="1:11" s="13" customFormat="1" ht="58.5" customHeight="1" x14ac:dyDescent="0.25">
      <c r="A6" s="323"/>
      <c r="B6" s="128" t="s">
        <v>49</v>
      </c>
      <c r="C6" s="129" t="s">
        <v>50</v>
      </c>
      <c r="D6" s="130" t="s">
        <v>51</v>
      </c>
      <c r="E6" s="124" t="s">
        <v>52</v>
      </c>
      <c r="F6" s="124" t="s">
        <v>53</v>
      </c>
      <c r="G6" s="131" t="s">
        <v>54</v>
      </c>
      <c r="H6" s="324" t="s">
        <v>128</v>
      </c>
      <c r="I6" s="254"/>
      <c r="J6" s="254"/>
    </row>
    <row r="7" spans="1:11" x14ac:dyDescent="0.25">
      <c r="A7" s="325">
        <v>1.1000000000000001</v>
      </c>
      <c r="B7" s="166" t="s">
        <v>56</v>
      </c>
      <c r="C7" s="36"/>
      <c r="D7" s="47"/>
      <c r="E7" s="274"/>
      <c r="F7" s="274"/>
      <c r="G7" s="98">
        <f>ROUND((C7*D7*E7)*(1+F7),2)</f>
        <v>0</v>
      </c>
      <c r="H7" s="275"/>
      <c r="I7" s="250"/>
      <c r="J7" s="250"/>
    </row>
    <row r="8" spans="1:11" x14ac:dyDescent="0.25">
      <c r="A8" s="326">
        <v>1.2</v>
      </c>
      <c r="B8" s="166" t="s">
        <v>57</v>
      </c>
      <c r="C8" s="36"/>
      <c r="D8" s="47"/>
      <c r="E8" s="274"/>
      <c r="F8" s="274"/>
      <c r="G8" s="98">
        <f t="shared" ref="G8:G15" si="0">ROUND((C8*D8*E8)*(1+F8),2)</f>
        <v>0</v>
      </c>
      <c r="H8" s="275"/>
      <c r="I8" s="250"/>
      <c r="J8" s="250"/>
    </row>
    <row r="9" spans="1:11" x14ac:dyDescent="0.25">
      <c r="A9" s="326">
        <v>1.3</v>
      </c>
      <c r="B9" s="166" t="s">
        <v>58</v>
      </c>
      <c r="C9" s="36"/>
      <c r="D9" s="47"/>
      <c r="E9" s="274"/>
      <c r="F9" s="274"/>
      <c r="G9" s="98">
        <f t="shared" si="0"/>
        <v>0</v>
      </c>
      <c r="H9" s="275"/>
      <c r="I9" s="250"/>
      <c r="J9" s="250"/>
    </row>
    <row r="10" spans="1:11" x14ac:dyDescent="0.25">
      <c r="A10" s="326">
        <v>1.4</v>
      </c>
      <c r="B10" s="166" t="s">
        <v>59</v>
      </c>
      <c r="C10" s="36"/>
      <c r="D10" s="47"/>
      <c r="E10" s="274"/>
      <c r="F10" s="274"/>
      <c r="G10" s="98">
        <f t="shared" si="0"/>
        <v>0</v>
      </c>
      <c r="H10" s="275"/>
      <c r="I10" s="250"/>
      <c r="J10" s="250"/>
    </row>
    <row r="11" spans="1:11" x14ac:dyDescent="0.25">
      <c r="A11" s="326">
        <v>1.5</v>
      </c>
      <c r="B11" s="166" t="s">
        <v>60</v>
      </c>
      <c r="C11" s="36"/>
      <c r="D11" s="47"/>
      <c r="E11" s="274"/>
      <c r="F11" s="274"/>
      <c r="G11" s="98">
        <f t="shared" si="0"/>
        <v>0</v>
      </c>
      <c r="H11" s="275"/>
      <c r="I11" s="250"/>
      <c r="J11" s="250"/>
    </row>
    <row r="12" spans="1:11" x14ac:dyDescent="0.25">
      <c r="A12" s="326">
        <v>1.6</v>
      </c>
      <c r="B12" s="166" t="s">
        <v>61</v>
      </c>
      <c r="C12" s="36"/>
      <c r="D12" s="47"/>
      <c r="E12" s="274"/>
      <c r="F12" s="274"/>
      <c r="G12" s="98">
        <f t="shared" si="0"/>
        <v>0</v>
      </c>
      <c r="H12" s="275"/>
      <c r="I12" s="250"/>
      <c r="J12" s="250"/>
    </row>
    <row r="13" spans="1:11" x14ac:dyDescent="0.25">
      <c r="A13" s="326">
        <v>1.7</v>
      </c>
      <c r="B13" s="166" t="s">
        <v>62</v>
      </c>
      <c r="C13" s="36"/>
      <c r="D13" s="47"/>
      <c r="E13" s="274"/>
      <c r="F13" s="274"/>
      <c r="G13" s="98">
        <f t="shared" si="0"/>
        <v>0</v>
      </c>
      <c r="H13" s="275"/>
      <c r="I13" s="250"/>
      <c r="J13" s="250"/>
    </row>
    <row r="14" spans="1:11" x14ac:dyDescent="0.25">
      <c r="A14" s="326">
        <v>1.8</v>
      </c>
      <c r="B14" s="166" t="s">
        <v>63</v>
      </c>
      <c r="C14" s="36"/>
      <c r="D14" s="47"/>
      <c r="E14" s="274"/>
      <c r="F14" s="274"/>
      <c r="G14" s="98">
        <f t="shared" si="0"/>
        <v>0</v>
      </c>
      <c r="H14" s="275"/>
      <c r="I14" s="250"/>
      <c r="J14" s="250"/>
    </row>
    <row r="15" spans="1:11" x14ac:dyDescent="0.25">
      <c r="A15" s="326">
        <v>1.9</v>
      </c>
      <c r="B15" s="166" t="s">
        <v>64</v>
      </c>
      <c r="C15" s="36"/>
      <c r="D15" s="47"/>
      <c r="E15" s="274"/>
      <c r="F15" s="274"/>
      <c r="G15" s="98">
        <f t="shared" si="0"/>
        <v>0</v>
      </c>
      <c r="H15" s="275"/>
      <c r="I15" s="250"/>
      <c r="J15" s="250"/>
    </row>
    <row r="16" spans="1:11" s="101" customFormat="1" ht="19.5" x14ac:dyDescent="0.3">
      <c r="A16" s="327"/>
      <c r="B16" s="302"/>
      <c r="C16" s="302"/>
      <c r="D16" s="302"/>
      <c r="E16" s="302"/>
      <c r="F16" s="193" t="s">
        <v>65</v>
      </c>
      <c r="G16" s="194">
        <f>SUM(G$7:G$15)</f>
        <v>0</v>
      </c>
      <c r="H16" s="276"/>
      <c r="I16" s="250"/>
      <c r="J16" s="250"/>
    </row>
    <row r="17" spans="1:11" s="192" customFormat="1" ht="21" customHeight="1" thickBot="1" x14ac:dyDescent="0.3">
      <c r="A17" s="328"/>
      <c r="B17" s="139"/>
      <c r="C17" s="139"/>
      <c r="D17" s="139"/>
      <c r="E17" s="139"/>
      <c r="F17" s="139"/>
      <c r="G17" s="139"/>
      <c r="H17" s="277"/>
      <c r="I17" s="3"/>
      <c r="J17" s="15"/>
      <c r="K17" s="3"/>
    </row>
    <row r="18" spans="1:11" ht="26.45" customHeight="1" thickBot="1" x14ac:dyDescent="0.3">
      <c r="A18" s="329" t="s">
        <v>66</v>
      </c>
      <c r="B18" s="216"/>
      <c r="C18" s="216"/>
      <c r="D18" s="216"/>
      <c r="E18" s="216"/>
      <c r="F18" s="216"/>
      <c r="G18" s="216"/>
      <c r="H18" s="303"/>
      <c r="J18" s="3"/>
    </row>
    <row r="19" spans="1:11" s="13" customFormat="1" ht="47.25" x14ac:dyDescent="0.25">
      <c r="A19" s="323" t="s">
        <v>67</v>
      </c>
      <c r="B19" s="217"/>
      <c r="C19" s="130" t="s">
        <v>68</v>
      </c>
      <c r="D19" s="132" t="s">
        <v>69</v>
      </c>
      <c r="E19" s="130" t="s">
        <v>70</v>
      </c>
      <c r="F19" s="133" t="s">
        <v>71</v>
      </c>
      <c r="G19" s="127" t="s">
        <v>72</v>
      </c>
      <c r="H19" s="324" t="s">
        <v>55</v>
      </c>
      <c r="I19" s="254"/>
      <c r="J19" s="254"/>
      <c r="K19" s="37"/>
    </row>
    <row r="20" spans="1:11" s="4" customFormat="1" x14ac:dyDescent="0.25">
      <c r="A20" s="330">
        <v>2.1</v>
      </c>
      <c r="B20" s="111" t="s">
        <v>73</v>
      </c>
      <c r="C20" s="39"/>
      <c r="D20" s="47"/>
      <c r="E20" s="35"/>
      <c r="F20" s="46"/>
      <c r="G20" s="99">
        <f>ROUND(D20*E20*F20,2)</f>
        <v>0</v>
      </c>
      <c r="H20" s="275"/>
      <c r="I20" s="252"/>
      <c r="J20" s="252"/>
      <c r="K20" s="14"/>
    </row>
    <row r="21" spans="1:11" s="4" customFormat="1" x14ac:dyDescent="0.25">
      <c r="A21" s="330">
        <v>2.2000000000000002</v>
      </c>
      <c r="B21" s="111" t="s">
        <v>73</v>
      </c>
      <c r="C21" s="40"/>
      <c r="D21" s="47"/>
      <c r="E21" s="35"/>
      <c r="F21" s="46"/>
      <c r="G21" s="99">
        <f t="shared" ref="G21:G24" si="1">ROUND(D21*E21*F21,2)</f>
        <v>0</v>
      </c>
      <c r="H21" s="275"/>
      <c r="I21" s="252"/>
      <c r="J21" s="252"/>
      <c r="K21" s="14"/>
    </row>
    <row r="22" spans="1:11" s="4" customFormat="1" x14ac:dyDescent="0.25">
      <c r="A22" s="330">
        <v>2.2999999999999998</v>
      </c>
      <c r="B22" s="111" t="s">
        <v>73</v>
      </c>
      <c r="C22" s="41"/>
      <c r="D22" s="47"/>
      <c r="E22" s="35"/>
      <c r="F22" s="46"/>
      <c r="G22" s="99">
        <f t="shared" si="1"/>
        <v>0</v>
      </c>
      <c r="H22" s="275"/>
      <c r="I22" s="252"/>
      <c r="J22" s="252"/>
      <c r="K22" s="14"/>
    </row>
    <row r="23" spans="1:11" s="4" customFormat="1" x14ac:dyDescent="0.25">
      <c r="A23" s="330">
        <v>2.4</v>
      </c>
      <c r="B23" s="111" t="s">
        <v>73</v>
      </c>
      <c r="C23" s="39"/>
      <c r="D23" s="47"/>
      <c r="E23" s="35"/>
      <c r="F23" s="46"/>
      <c r="G23" s="99">
        <f t="shared" si="1"/>
        <v>0</v>
      </c>
      <c r="H23" s="275"/>
      <c r="I23" s="252"/>
      <c r="J23" s="252"/>
      <c r="K23" s="14"/>
    </row>
    <row r="24" spans="1:11" s="4" customFormat="1" x14ac:dyDescent="0.25">
      <c r="A24" s="330">
        <v>2.5</v>
      </c>
      <c r="B24" s="111" t="s">
        <v>73</v>
      </c>
      <c r="C24" s="39"/>
      <c r="D24" s="47"/>
      <c r="E24" s="35"/>
      <c r="F24" s="46"/>
      <c r="G24" s="99">
        <f t="shared" si="1"/>
        <v>0</v>
      </c>
      <c r="H24" s="275"/>
      <c r="I24" s="252"/>
      <c r="J24" s="252"/>
      <c r="K24" s="14"/>
    </row>
    <row r="25" spans="1:11" s="4" customFormat="1" x14ac:dyDescent="0.25">
      <c r="A25" s="330"/>
      <c r="B25" s="112"/>
      <c r="C25" s="112"/>
      <c r="D25" s="113"/>
      <c r="E25" s="114"/>
      <c r="F25" s="115"/>
      <c r="G25" s="115"/>
      <c r="H25" s="260"/>
      <c r="I25" s="256"/>
      <c r="J25" s="256"/>
    </row>
    <row r="26" spans="1:11" s="4" customFormat="1" x14ac:dyDescent="0.25">
      <c r="A26" s="330">
        <v>2.6</v>
      </c>
      <c r="B26" s="111" t="s">
        <v>74</v>
      </c>
      <c r="C26" s="39"/>
      <c r="D26" s="47"/>
      <c r="E26" s="35"/>
      <c r="F26" s="46"/>
      <c r="G26" s="99">
        <f>ROUND(D26*E26*F26,2)</f>
        <v>0</v>
      </c>
      <c r="H26" s="275"/>
      <c r="I26" s="252"/>
      <c r="J26" s="252"/>
    </row>
    <row r="27" spans="1:11" s="4" customFormat="1" x14ac:dyDescent="0.25">
      <c r="A27" s="330">
        <v>2.7</v>
      </c>
      <c r="B27" s="111" t="s">
        <v>74</v>
      </c>
      <c r="C27" s="39"/>
      <c r="D27" s="47"/>
      <c r="E27" s="35"/>
      <c r="F27" s="46"/>
      <c r="G27" s="99">
        <f t="shared" ref="G27:G30" si="2">ROUND(D27*E27*F27,2)</f>
        <v>0</v>
      </c>
      <c r="H27" s="275"/>
      <c r="I27" s="252"/>
      <c r="J27" s="252"/>
    </row>
    <row r="28" spans="1:11" s="4" customFormat="1" x14ac:dyDescent="0.25">
      <c r="A28" s="330">
        <v>2.8</v>
      </c>
      <c r="B28" s="111" t="s">
        <v>74</v>
      </c>
      <c r="C28" s="39"/>
      <c r="D28" s="47"/>
      <c r="E28" s="35"/>
      <c r="F28" s="46"/>
      <c r="G28" s="99">
        <f t="shared" si="2"/>
        <v>0</v>
      </c>
      <c r="H28" s="275"/>
      <c r="I28" s="252"/>
      <c r="J28" s="252"/>
    </row>
    <row r="29" spans="1:11" s="4" customFormat="1" x14ac:dyDescent="0.25">
      <c r="A29" s="330">
        <v>2.9</v>
      </c>
      <c r="B29" s="111" t="s">
        <v>74</v>
      </c>
      <c r="C29" s="39"/>
      <c r="D29" s="47"/>
      <c r="E29" s="35"/>
      <c r="F29" s="46"/>
      <c r="G29" s="99">
        <f t="shared" si="2"/>
        <v>0</v>
      </c>
      <c r="H29" s="275"/>
      <c r="I29" s="252"/>
      <c r="J29" s="252"/>
    </row>
    <row r="30" spans="1:11" s="4" customFormat="1" x14ac:dyDescent="0.25">
      <c r="A30" s="331">
        <v>2.1</v>
      </c>
      <c r="B30" s="111" t="s">
        <v>74</v>
      </c>
      <c r="C30" s="39"/>
      <c r="D30" s="47"/>
      <c r="E30" s="35"/>
      <c r="F30" s="46"/>
      <c r="G30" s="99">
        <f t="shared" si="2"/>
        <v>0</v>
      </c>
      <c r="H30" s="275"/>
      <c r="I30" s="252"/>
      <c r="J30" s="252"/>
    </row>
    <row r="31" spans="1:11" s="4" customFormat="1" x14ac:dyDescent="0.25">
      <c r="A31" s="330"/>
      <c r="B31" s="112"/>
      <c r="C31" s="112"/>
      <c r="D31" s="113"/>
      <c r="E31" s="114"/>
      <c r="F31" s="115"/>
      <c r="G31" s="115"/>
      <c r="H31" s="260"/>
      <c r="I31" s="256"/>
      <c r="J31" s="256"/>
    </row>
    <row r="32" spans="1:11" s="4" customFormat="1" x14ac:dyDescent="0.25">
      <c r="A32" s="330">
        <v>2.11</v>
      </c>
      <c r="B32" s="111" t="s">
        <v>75</v>
      </c>
      <c r="C32" s="39"/>
      <c r="D32" s="47"/>
      <c r="E32" s="35"/>
      <c r="F32" s="46"/>
      <c r="G32" s="99">
        <f>ROUND(D32*E32*F32,2)</f>
        <v>0</v>
      </c>
      <c r="H32" s="275"/>
      <c r="I32" s="252"/>
      <c r="J32" s="252"/>
    </row>
    <row r="33" spans="1:11" s="4" customFormat="1" x14ac:dyDescent="0.25">
      <c r="A33" s="330">
        <v>2.12</v>
      </c>
      <c r="B33" s="111" t="s">
        <v>75</v>
      </c>
      <c r="C33" s="39"/>
      <c r="D33" s="47"/>
      <c r="E33" s="35"/>
      <c r="F33" s="46"/>
      <c r="G33" s="99">
        <f t="shared" ref="G33:G36" si="3">ROUND(D33*E33*F33,2)</f>
        <v>0</v>
      </c>
      <c r="H33" s="275"/>
      <c r="I33" s="252"/>
      <c r="J33" s="252"/>
    </row>
    <row r="34" spans="1:11" s="4" customFormat="1" x14ac:dyDescent="0.25">
      <c r="A34" s="330">
        <v>2.13</v>
      </c>
      <c r="B34" s="111" t="s">
        <v>75</v>
      </c>
      <c r="C34" s="39"/>
      <c r="D34" s="47"/>
      <c r="E34" s="35"/>
      <c r="F34" s="46"/>
      <c r="G34" s="99">
        <f t="shared" si="3"/>
        <v>0</v>
      </c>
      <c r="H34" s="275"/>
      <c r="I34" s="252"/>
      <c r="J34" s="252"/>
    </row>
    <row r="35" spans="1:11" s="4" customFormat="1" x14ac:dyDescent="0.25">
      <c r="A35" s="330">
        <v>2.14</v>
      </c>
      <c r="B35" s="111" t="s">
        <v>75</v>
      </c>
      <c r="C35" s="39"/>
      <c r="D35" s="47"/>
      <c r="E35" s="35"/>
      <c r="F35" s="46"/>
      <c r="G35" s="99">
        <f t="shared" si="3"/>
        <v>0</v>
      </c>
      <c r="H35" s="275"/>
      <c r="I35" s="252"/>
      <c r="J35" s="252"/>
    </row>
    <row r="36" spans="1:11" s="4" customFormat="1" x14ac:dyDescent="0.25">
      <c r="A36" s="330">
        <v>2.15</v>
      </c>
      <c r="B36" s="111" t="s">
        <v>75</v>
      </c>
      <c r="C36" s="39"/>
      <c r="D36" s="47"/>
      <c r="E36" s="35"/>
      <c r="F36" s="46"/>
      <c r="G36" s="99">
        <f t="shared" si="3"/>
        <v>0</v>
      </c>
      <c r="H36" s="275"/>
      <c r="I36" s="255"/>
      <c r="J36" s="255"/>
    </row>
    <row r="37" spans="1:11" s="5" customFormat="1" ht="18.75" customHeight="1" x14ac:dyDescent="0.25">
      <c r="A37" s="332"/>
      <c r="B37" s="218"/>
      <c r="C37" s="218"/>
      <c r="D37" s="218"/>
      <c r="E37" s="218"/>
      <c r="F37" s="209" t="s">
        <v>76</v>
      </c>
      <c r="G37" s="195">
        <f>SUM(G32:G36,G26:G30,G20:G24)</f>
        <v>0</v>
      </c>
      <c r="H37" s="278"/>
      <c r="I37" s="255"/>
      <c r="J37" s="255"/>
    </row>
    <row r="38" spans="1:11" s="192" customFormat="1" ht="21" customHeight="1" thickBot="1" x14ac:dyDescent="0.3">
      <c r="A38" s="328"/>
      <c r="B38" s="139"/>
      <c r="C38" s="139"/>
      <c r="D38" s="139"/>
      <c r="E38" s="139"/>
      <c r="F38" s="139"/>
      <c r="G38" s="139"/>
      <c r="H38" s="277"/>
      <c r="I38" s="3"/>
      <c r="J38" s="3"/>
      <c r="K38" s="3"/>
    </row>
    <row r="39" spans="1:11" ht="15.95" customHeight="1" thickBot="1" x14ac:dyDescent="0.3">
      <c r="A39" s="333" t="s">
        <v>77</v>
      </c>
      <c r="B39" s="216"/>
      <c r="C39" s="216"/>
      <c r="D39" s="216"/>
      <c r="E39" s="216"/>
      <c r="F39" s="216"/>
      <c r="G39" s="216"/>
      <c r="H39" s="303"/>
      <c r="J39" s="3"/>
    </row>
    <row r="40" spans="1:11" ht="45" customHeight="1" x14ac:dyDescent="0.25">
      <c r="A40" s="334" t="s">
        <v>68</v>
      </c>
      <c r="B40" s="217"/>
      <c r="C40" s="134" t="s">
        <v>78</v>
      </c>
      <c r="D40" s="134" t="s">
        <v>79</v>
      </c>
      <c r="E40" s="124" t="s">
        <v>71</v>
      </c>
      <c r="F40" s="125"/>
      <c r="G40" s="126" t="s">
        <v>80</v>
      </c>
      <c r="H40" s="324" t="s">
        <v>55</v>
      </c>
      <c r="I40" s="254"/>
      <c r="J40" s="254"/>
    </row>
    <row r="41" spans="1:11" x14ac:dyDescent="0.25">
      <c r="A41" s="330">
        <v>3.1</v>
      </c>
      <c r="B41" s="43"/>
      <c r="C41" s="186"/>
      <c r="D41" s="18"/>
      <c r="E41" s="73"/>
      <c r="F41" s="117"/>
      <c r="G41" s="99">
        <f>ROUND(D41*E41,2)</f>
        <v>0</v>
      </c>
      <c r="H41" s="275"/>
      <c r="I41" s="255"/>
      <c r="J41" s="255"/>
    </row>
    <row r="42" spans="1:11" s="13" customFormat="1" x14ac:dyDescent="0.25">
      <c r="A42" s="330">
        <f>A41+0.1</f>
        <v>3.2</v>
      </c>
      <c r="B42" s="43"/>
      <c r="C42" s="186"/>
      <c r="D42" s="18"/>
      <c r="E42" s="73"/>
      <c r="F42" s="117"/>
      <c r="G42" s="99">
        <f t="shared" ref="G42:G60" si="4">ROUND(D42*E42,2)</f>
        <v>0</v>
      </c>
      <c r="H42" s="275"/>
      <c r="I42" s="255"/>
      <c r="J42" s="255"/>
    </row>
    <row r="43" spans="1:11" s="4" customFormat="1" x14ac:dyDescent="0.25">
      <c r="A43" s="330">
        <f t="shared" ref="A43:A49" si="5">A42+0.1</f>
        <v>3.3000000000000003</v>
      </c>
      <c r="B43" s="43"/>
      <c r="C43" s="186"/>
      <c r="D43" s="18"/>
      <c r="E43" s="73"/>
      <c r="F43" s="117"/>
      <c r="G43" s="99">
        <f t="shared" si="4"/>
        <v>0</v>
      </c>
      <c r="H43" s="275"/>
      <c r="I43" s="255"/>
      <c r="J43" s="255"/>
    </row>
    <row r="44" spans="1:11" s="4" customFormat="1" x14ac:dyDescent="0.25">
      <c r="A44" s="330">
        <f t="shared" si="5"/>
        <v>3.4000000000000004</v>
      </c>
      <c r="B44" s="43"/>
      <c r="C44" s="186"/>
      <c r="D44" s="18"/>
      <c r="E44" s="73"/>
      <c r="F44" s="117"/>
      <c r="G44" s="99">
        <f t="shared" si="4"/>
        <v>0</v>
      </c>
      <c r="H44" s="275"/>
      <c r="I44" s="255"/>
      <c r="J44" s="255"/>
    </row>
    <row r="45" spans="1:11" s="4" customFormat="1" x14ac:dyDescent="0.25">
      <c r="A45" s="330">
        <f t="shared" si="5"/>
        <v>3.5000000000000004</v>
      </c>
      <c r="B45" s="43"/>
      <c r="C45" s="186"/>
      <c r="D45" s="18"/>
      <c r="E45" s="73"/>
      <c r="F45" s="117"/>
      <c r="G45" s="99">
        <f t="shared" si="4"/>
        <v>0</v>
      </c>
      <c r="H45" s="275"/>
      <c r="I45" s="255"/>
      <c r="J45" s="255"/>
    </row>
    <row r="46" spans="1:11" s="4" customFormat="1" x14ac:dyDescent="0.25">
      <c r="A46" s="330">
        <f t="shared" si="5"/>
        <v>3.6000000000000005</v>
      </c>
      <c r="B46" s="43"/>
      <c r="C46" s="186"/>
      <c r="D46" s="18"/>
      <c r="E46" s="73"/>
      <c r="F46" s="117"/>
      <c r="G46" s="99">
        <f t="shared" si="4"/>
        <v>0</v>
      </c>
      <c r="H46" s="275"/>
      <c r="I46" s="255"/>
      <c r="J46" s="255"/>
    </row>
    <row r="47" spans="1:11" s="4" customFormat="1" x14ac:dyDescent="0.25">
      <c r="A47" s="330">
        <f t="shared" si="5"/>
        <v>3.7000000000000006</v>
      </c>
      <c r="B47" s="43"/>
      <c r="C47" s="186"/>
      <c r="D47" s="18"/>
      <c r="E47" s="73"/>
      <c r="F47" s="117"/>
      <c r="G47" s="99">
        <f t="shared" si="4"/>
        <v>0</v>
      </c>
      <c r="H47" s="275"/>
      <c r="I47" s="255"/>
      <c r="J47" s="255"/>
    </row>
    <row r="48" spans="1:11" s="4" customFormat="1" x14ac:dyDescent="0.25">
      <c r="A48" s="330">
        <f t="shared" si="5"/>
        <v>3.8000000000000007</v>
      </c>
      <c r="B48" s="43"/>
      <c r="C48" s="186"/>
      <c r="D48" s="18"/>
      <c r="E48" s="73"/>
      <c r="F48" s="117"/>
      <c r="G48" s="99">
        <f t="shared" si="4"/>
        <v>0</v>
      </c>
      <c r="H48" s="275"/>
      <c r="I48" s="255"/>
      <c r="J48" s="255"/>
    </row>
    <row r="49" spans="1:10" s="4" customFormat="1" x14ac:dyDescent="0.25">
      <c r="A49" s="330">
        <f t="shared" si="5"/>
        <v>3.9000000000000008</v>
      </c>
      <c r="B49" s="43"/>
      <c r="C49" s="186"/>
      <c r="D49" s="18"/>
      <c r="E49" s="73"/>
      <c r="F49" s="116"/>
      <c r="G49" s="99">
        <f t="shared" si="4"/>
        <v>0</v>
      </c>
      <c r="H49" s="275"/>
      <c r="I49" s="255"/>
      <c r="J49" s="255"/>
    </row>
    <row r="50" spans="1:10" s="4" customFormat="1" x14ac:dyDescent="0.25">
      <c r="A50" s="331">
        <v>3.1</v>
      </c>
      <c r="B50" s="43"/>
      <c r="C50" s="186"/>
      <c r="D50" s="18"/>
      <c r="E50" s="73"/>
      <c r="F50" s="116"/>
      <c r="G50" s="99">
        <f t="shared" si="4"/>
        <v>0</v>
      </c>
      <c r="H50" s="275"/>
      <c r="I50" s="255"/>
      <c r="J50" s="255"/>
    </row>
    <row r="51" spans="1:10" s="4" customFormat="1" x14ac:dyDescent="0.25">
      <c r="A51" s="331">
        <f>A50+0.01</f>
        <v>3.11</v>
      </c>
      <c r="B51" s="43"/>
      <c r="C51" s="186"/>
      <c r="D51" s="18"/>
      <c r="E51" s="73"/>
      <c r="F51" s="117"/>
      <c r="G51" s="99">
        <f t="shared" si="4"/>
        <v>0</v>
      </c>
      <c r="H51" s="275"/>
      <c r="I51" s="255"/>
      <c r="J51" s="255"/>
    </row>
    <row r="52" spans="1:10" s="4" customFormat="1" x14ac:dyDescent="0.25">
      <c r="A52" s="331">
        <f t="shared" ref="A52:A59" si="6">A51+0.01</f>
        <v>3.1199999999999997</v>
      </c>
      <c r="B52" s="43"/>
      <c r="C52" s="186"/>
      <c r="D52" s="18"/>
      <c r="E52" s="73"/>
      <c r="F52" s="117"/>
      <c r="G52" s="99">
        <f t="shared" si="4"/>
        <v>0</v>
      </c>
      <c r="H52" s="275"/>
      <c r="I52" s="255"/>
      <c r="J52" s="255"/>
    </row>
    <row r="53" spans="1:10" s="4" customFormat="1" x14ac:dyDescent="0.25">
      <c r="A53" s="331">
        <f t="shared" si="6"/>
        <v>3.1299999999999994</v>
      </c>
      <c r="B53" s="43"/>
      <c r="C53" s="186"/>
      <c r="D53" s="18"/>
      <c r="E53" s="73"/>
      <c r="F53" s="117"/>
      <c r="G53" s="99">
        <f t="shared" si="4"/>
        <v>0</v>
      </c>
      <c r="H53" s="275"/>
      <c r="I53" s="252"/>
      <c r="J53" s="252"/>
    </row>
    <row r="54" spans="1:10" s="4" customFormat="1" x14ac:dyDescent="0.25">
      <c r="A54" s="331">
        <f t="shared" si="6"/>
        <v>3.1399999999999992</v>
      </c>
      <c r="B54" s="43"/>
      <c r="C54" s="186"/>
      <c r="D54" s="18"/>
      <c r="E54" s="73"/>
      <c r="F54" s="117"/>
      <c r="G54" s="99">
        <f t="shared" si="4"/>
        <v>0</v>
      </c>
      <c r="H54" s="275"/>
      <c r="I54" s="252"/>
      <c r="J54" s="252"/>
    </row>
    <row r="55" spans="1:10" s="4" customFormat="1" x14ac:dyDescent="0.25">
      <c r="A55" s="331">
        <f t="shared" si="6"/>
        <v>3.149999999999999</v>
      </c>
      <c r="B55" s="43"/>
      <c r="C55" s="186"/>
      <c r="D55" s="18"/>
      <c r="E55" s="73"/>
      <c r="F55" s="117"/>
      <c r="G55" s="99">
        <f t="shared" si="4"/>
        <v>0</v>
      </c>
      <c r="H55" s="275"/>
      <c r="I55" s="252"/>
      <c r="J55" s="252"/>
    </row>
    <row r="56" spans="1:10" s="4" customFormat="1" x14ac:dyDescent="0.25">
      <c r="A56" s="331">
        <f t="shared" si="6"/>
        <v>3.1599999999999988</v>
      </c>
      <c r="B56" s="43"/>
      <c r="C56" s="186"/>
      <c r="D56" s="18"/>
      <c r="E56" s="73"/>
      <c r="F56" s="117"/>
      <c r="G56" s="99">
        <f t="shared" si="4"/>
        <v>0</v>
      </c>
      <c r="H56" s="275"/>
      <c r="I56" s="252"/>
      <c r="J56" s="252"/>
    </row>
    <row r="57" spans="1:10" s="4" customFormat="1" x14ac:dyDescent="0.25">
      <c r="A57" s="331">
        <f t="shared" si="6"/>
        <v>3.1699999999999986</v>
      </c>
      <c r="B57" s="43"/>
      <c r="C57" s="186"/>
      <c r="D57" s="18"/>
      <c r="E57" s="73"/>
      <c r="F57" s="117"/>
      <c r="G57" s="99">
        <f t="shared" si="4"/>
        <v>0</v>
      </c>
      <c r="H57" s="275"/>
      <c r="I57" s="252"/>
      <c r="J57" s="252"/>
    </row>
    <row r="58" spans="1:10" s="4" customFormat="1" x14ac:dyDescent="0.25">
      <c r="A58" s="331">
        <f t="shared" si="6"/>
        <v>3.1799999999999984</v>
      </c>
      <c r="B58" s="43"/>
      <c r="C58" s="186"/>
      <c r="D58" s="18"/>
      <c r="E58" s="73"/>
      <c r="F58" s="117"/>
      <c r="G58" s="99">
        <f t="shared" si="4"/>
        <v>0</v>
      </c>
      <c r="H58" s="275"/>
      <c r="I58" s="252"/>
      <c r="J58" s="252"/>
    </row>
    <row r="59" spans="1:10" s="4" customFormat="1" x14ac:dyDescent="0.25">
      <c r="A59" s="331">
        <f t="shared" si="6"/>
        <v>3.1899999999999982</v>
      </c>
      <c r="B59" s="43"/>
      <c r="C59" s="186"/>
      <c r="D59" s="18"/>
      <c r="E59" s="73"/>
      <c r="F59" s="117"/>
      <c r="G59" s="99">
        <f t="shared" si="4"/>
        <v>0</v>
      </c>
      <c r="H59" s="275"/>
      <c r="I59" s="252"/>
      <c r="J59" s="252"/>
    </row>
    <row r="60" spans="1:10" s="4" customFormat="1" x14ac:dyDescent="0.25">
      <c r="A60" s="331">
        <v>3.2</v>
      </c>
      <c r="B60" s="43"/>
      <c r="C60" s="186"/>
      <c r="D60" s="18"/>
      <c r="E60" s="73"/>
      <c r="F60" s="118"/>
      <c r="G60" s="99">
        <f t="shared" si="4"/>
        <v>0</v>
      </c>
      <c r="H60" s="275"/>
      <c r="I60" s="252"/>
      <c r="J60" s="252"/>
    </row>
    <row r="61" spans="1:10" s="4" customFormat="1" ht="20.25" thickBot="1" x14ac:dyDescent="0.35">
      <c r="A61" s="335"/>
      <c r="B61" s="304"/>
      <c r="C61" s="304"/>
      <c r="D61" s="305"/>
      <c r="E61" s="103"/>
      <c r="F61" s="103" t="s">
        <v>81</v>
      </c>
      <c r="G61" s="141">
        <f>SUM(G41:G60)</f>
        <v>0</v>
      </c>
      <c r="H61" s="261"/>
      <c r="I61" s="252"/>
      <c r="J61" s="252"/>
    </row>
    <row r="62" spans="1:10" ht="32.25" customHeight="1" thickBot="1" x14ac:dyDescent="0.3">
      <c r="A62" s="336"/>
      <c r="B62" s="120"/>
      <c r="C62" s="120"/>
      <c r="D62" s="120"/>
      <c r="E62" s="120"/>
      <c r="F62" s="120"/>
      <c r="G62" s="120"/>
      <c r="H62" s="262"/>
    </row>
    <row r="63" spans="1:10" x14ac:dyDescent="0.25">
      <c r="A63" s="337" t="s">
        <v>82</v>
      </c>
      <c r="B63" s="306"/>
      <c r="C63" s="306"/>
      <c r="D63" s="306"/>
      <c r="E63" s="306"/>
      <c r="F63" s="306"/>
      <c r="G63" s="306"/>
      <c r="H63" s="307"/>
      <c r="J63" s="3"/>
    </row>
    <row r="64" spans="1:10" ht="16.5" thickBot="1" x14ac:dyDescent="0.3">
      <c r="A64" s="338" t="s">
        <v>83</v>
      </c>
      <c r="B64" s="308"/>
      <c r="C64" s="80"/>
      <c r="D64" s="308"/>
      <c r="E64" s="308"/>
      <c r="F64" s="308"/>
      <c r="G64" s="308"/>
      <c r="H64" s="309"/>
      <c r="J64" s="3"/>
    </row>
    <row r="65" spans="1:11" ht="45" customHeight="1" x14ac:dyDescent="0.25">
      <c r="A65" s="339" t="s">
        <v>84</v>
      </c>
      <c r="B65" s="217"/>
      <c r="C65" s="122" t="s">
        <v>78</v>
      </c>
      <c r="D65" s="123" t="s">
        <v>85</v>
      </c>
      <c r="E65" s="124" t="s">
        <v>71</v>
      </c>
      <c r="F65" s="125"/>
      <c r="G65" s="126" t="s">
        <v>80</v>
      </c>
      <c r="H65" s="324" t="s">
        <v>55</v>
      </c>
      <c r="I65" s="253"/>
      <c r="J65" s="253"/>
    </row>
    <row r="66" spans="1:11" s="4" customFormat="1" x14ac:dyDescent="0.25">
      <c r="A66" s="330">
        <v>4.0999999999999996</v>
      </c>
      <c r="B66" s="43"/>
      <c r="C66" s="38"/>
      <c r="D66" s="35"/>
      <c r="E66" s="74"/>
      <c r="F66" s="117"/>
      <c r="G66" s="98">
        <f>ROUND(E66*D66,2)</f>
        <v>0</v>
      </c>
      <c r="H66" s="275"/>
      <c r="I66" s="250"/>
      <c r="J66" s="250"/>
    </row>
    <row r="67" spans="1:11" x14ac:dyDescent="0.25">
      <c r="A67" s="330">
        <f>A66+0.1</f>
        <v>4.1999999999999993</v>
      </c>
      <c r="B67" s="43"/>
      <c r="C67" s="38"/>
      <c r="D67" s="35"/>
      <c r="E67" s="74"/>
      <c r="F67" s="117"/>
      <c r="G67" s="98">
        <f t="shared" ref="G67:G74" si="7">ROUND(E67*D67,2)</f>
        <v>0</v>
      </c>
      <c r="H67" s="275"/>
      <c r="I67" s="250"/>
      <c r="J67" s="250"/>
    </row>
    <row r="68" spans="1:11" x14ac:dyDescent="0.25">
      <c r="A68" s="330">
        <f t="shared" ref="A68:A74" si="8">A67+0.1</f>
        <v>4.2999999999999989</v>
      </c>
      <c r="B68" s="43"/>
      <c r="C68" s="38"/>
      <c r="D68" s="35"/>
      <c r="E68" s="74"/>
      <c r="F68" s="117"/>
      <c r="G68" s="98">
        <f t="shared" si="7"/>
        <v>0</v>
      </c>
      <c r="H68" s="275"/>
      <c r="I68" s="250"/>
      <c r="J68" s="250"/>
    </row>
    <row r="69" spans="1:11" x14ac:dyDescent="0.25">
      <c r="A69" s="330">
        <f t="shared" si="8"/>
        <v>4.3999999999999986</v>
      </c>
      <c r="B69" s="43"/>
      <c r="C69" s="38"/>
      <c r="D69" s="35"/>
      <c r="E69" s="74"/>
      <c r="F69" s="117"/>
      <c r="G69" s="98">
        <f t="shared" si="7"/>
        <v>0</v>
      </c>
      <c r="H69" s="275"/>
      <c r="I69" s="250"/>
      <c r="J69" s="250"/>
    </row>
    <row r="70" spans="1:11" x14ac:dyDescent="0.25">
      <c r="A70" s="330">
        <f t="shared" si="8"/>
        <v>4.4999999999999982</v>
      </c>
      <c r="B70" s="43"/>
      <c r="C70" s="38"/>
      <c r="D70" s="35"/>
      <c r="E70" s="74"/>
      <c r="F70" s="117"/>
      <c r="G70" s="98">
        <f t="shared" si="7"/>
        <v>0</v>
      </c>
      <c r="H70" s="275"/>
      <c r="I70" s="250"/>
      <c r="J70" s="250"/>
    </row>
    <row r="71" spans="1:11" s="4" customFormat="1" x14ac:dyDescent="0.25">
      <c r="A71" s="330">
        <f t="shared" si="8"/>
        <v>4.5999999999999979</v>
      </c>
      <c r="B71" s="43"/>
      <c r="C71" s="38"/>
      <c r="D71" s="35"/>
      <c r="E71" s="74"/>
      <c r="F71" s="117"/>
      <c r="G71" s="98">
        <f t="shared" si="7"/>
        <v>0</v>
      </c>
      <c r="H71" s="275"/>
      <c r="I71" s="250"/>
      <c r="J71" s="250"/>
    </row>
    <row r="72" spans="1:11" s="4" customFormat="1" x14ac:dyDescent="0.25">
      <c r="A72" s="330">
        <f t="shared" si="8"/>
        <v>4.6999999999999975</v>
      </c>
      <c r="B72" s="43"/>
      <c r="C72" s="38"/>
      <c r="D72" s="35"/>
      <c r="E72" s="74"/>
      <c r="F72" s="117"/>
      <c r="G72" s="98">
        <f t="shared" si="7"/>
        <v>0</v>
      </c>
      <c r="H72" s="275"/>
      <c r="I72" s="250"/>
      <c r="J72" s="250"/>
    </row>
    <row r="73" spans="1:11" s="4" customFormat="1" x14ac:dyDescent="0.25">
      <c r="A73" s="330">
        <f t="shared" si="8"/>
        <v>4.7999999999999972</v>
      </c>
      <c r="B73" s="43"/>
      <c r="C73" s="38"/>
      <c r="D73" s="35"/>
      <c r="E73" s="74"/>
      <c r="F73" s="117"/>
      <c r="G73" s="98">
        <f t="shared" si="7"/>
        <v>0</v>
      </c>
      <c r="H73" s="275"/>
      <c r="I73" s="250"/>
      <c r="J73" s="250"/>
    </row>
    <row r="74" spans="1:11" s="4" customFormat="1" x14ac:dyDescent="0.25">
      <c r="A74" s="330">
        <f t="shared" si="8"/>
        <v>4.8999999999999968</v>
      </c>
      <c r="B74" s="43"/>
      <c r="C74" s="47"/>
      <c r="D74" s="35"/>
      <c r="E74" s="74"/>
      <c r="F74" s="118"/>
      <c r="G74" s="98">
        <f t="shared" si="7"/>
        <v>0</v>
      </c>
      <c r="H74" s="275"/>
      <c r="I74" s="250"/>
      <c r="J74" s="250"/>
    </row>
    <row r="75" spans="1:11" s="4" customFormat="1" ht="19.5" x14ac:dyDescent="0.25">
      <c r="A75" s="340"/>
      <c r="B75" s="139"/>
      <c r="C75" s="139"/>
      <c r="D75" s="139"/>
      <c r="E75" s="139"/>
      <c r="F75" s="193" t="s">
        <v>86</v>
      </c>
      <c r="G75" s="381">
        <f>SUM(G66:G74)</f>
        <v>0</v>
      </c>
      <c r="H75" s="282"/>
      <c r="I75" s="250"/>
      <c r="J75" s="250"/>
    </row>
    <row r="76" spans="1:11" s="197" customFormat="1" ht="45" customHeight="1" thickBot="1" x14ac:dyDescent="0.3">
      <c r="A76" s="328"/>
      <c r="B76" s="196"/>
      <c r="C76" s="196"/>
      <c r="D76" s="196"/>
      <c r="E76" s="196"/>
      <c r="F76" s="196"/>
      <c r="G76" s="196"/>
      <c r="H76" s="283"/>
      <c r="I76" s="3"/>
      <c r="J76" s="3"/>
      <c r="K76" s="4"/>
    </row>
    <row r="77" spans="1:11" s="4" customFormat="1" ht="18.600000000000001" customHeight="1" thickBot="1" x14ac:dyDescent="0.3">
      <c r="A77" s="333" t="s">
        <v>87</v>
      </c>
      <c r="B77" s="188"/>
      <c r="C77" s="188"/>
      <c r="D77" s="188"/>
      <c r="E77" s="188"/>
      <c r="F77" s="188"/>
      <c r="G77" s="188"/>
      <c r="H77" s="284"/>
      <c r="I77" s="251"/>
      <c r="J77" s="251"/>
    </row>
    <row r="78" spans="1:11" s="4" customFormat="1" ht="45.95" customHeight="1" x14ac:dyDescent="0.25">
      <c r="A78" s="341" t="s">
        <v>68</v>
      </c>
      <c r="B78" s="135"/>
      <c r="C78" s="134" t="s">
        <v>78</v>
      </c>
      <c r="D78" s="134" t="s">
        <v>79</v>
      </c>
      <c r="E78" s="136" t="s">
        <v>71</v>
      </c>
      <c r="F78" s="125"/>
      <c r="G78" s="126" t="s">
        <v>88</v>
      </c>
      <c r="H78" s="324" t="s">
        <v>55</v>
      </c>
      <c r="I78" s="249"/>
      <c r="J78" s="249"/>
    </row>
    <row r="79" spans="1:11" x14ac:dyDescent="0.25">
      <c r="A79" s="330">
        <v>5.0999999999999996</v>
      </c>
      <c r="B79" s="16"/>
      <c r="C79" s="6"/>
      <c r="D79" s="17"/>
      <c r="E79" s="77"/>
      <c r="F79" s="117"/>
      <c r="G79" s="100">
        <f>ROUND(D79*E79,2)</f>
        <v>0</v>
      </c>
      <c r="H79" s="275"/>
      <c r="I79" s="248"/>
      <c r="J79" s="248"/>
    </row>
    <row r="80" spans="1:11" x14ac:dyDescent="0.25">
      <c r="A80" s="330">
        <f>A79+0.1</f>
        <v>5.1999999999999993</v>
      </c>
      <c r="B80" s="16"/>
      <c r="C80" s="6"/>
      <c r="D80" s="17"/>
      <c r="E80" s="77"/>
      <c r="F80" s="117"/>
      <c r="G80" s="100">
        <f t="shared" ref="G80:G98" si="9">ROUND(D80*E80,2)</f>
        <v>0</v>
      </c>
      <c r="H80" s="275"/>
      <c r="I80" s="248"/>
      <c r="J80" s="248"/>
    </row>
    <row r="81" spans="1:10" x14ac:dyDescent="0.25">
      <c r="A81" s="330">
        <f>A80+0.1</f>
        <v>5.2999999999999989</v>
      </c>
      <c r="B81" s="16"/>
      <c r="C81" s="6"/>
      <c r="D81" s="17"/>
      <c r="E81" s="77"/>
      <c r="F81" s="117"/>
      <c r="G81" s="100">
        <f t="shared" si="9"/>
        <v>0</v>
      </c>
      <c r="H81" s="275"/>
      <c r="I81" s="248"/>
      <c r="J81" s="248"/>
    </row>
    <row r="82" spans="1:10" x14ac:dyDescent="0.25">
      <c r="A82" s="330">
        <f t="shared" ref="A82:A87" si="10">A81+0.1</f>
        <v>5.3999999999999986</v>
      </c>
      <c r="B82" s="16"/>
      <c r="C82" s="6"/>
      <c r="D82" s="17"/>
      <c r="E82" s="77"/>
      <c r="F82" s="117"/>
      <c r="G82" s="100">
        <f t="shared" si="9"/>
        <v>0</v>
      </c>
      <c r="H82" s="275"/>
      <c r="I82" s="248"/>
      <c r="J82" s="248"/>
    </row>
    <row r="83" spans="1:10" x14ac:dyDescent="0.25">
      <c r="A83" s="330">
        <f t="shared" si="10"/>
        <v>5.4999999999999982</v>
      </c>
      <c r="B83" s="16"/>
      <c r="C83" s="6"/>
      <c r="D83" s="17"/>
      <c r="E83" s="77"/>
      <c r="F83" s="117"/>
      <c r="G83" s="100">
        <f t="shared" si="9"/>
        <v>0</v>
      </c>
      <c r="H83" s="275"/>
      <c r="I83" s="248"/>
      <c r="J83" s="248"/>
    </row>
    <row r="84" spans="1:10" x14ac:dyDescent="0.25">
      <c r="A84" s="330">
        <f t="shared" si="10"/>
        <v>5.5999999999999979</v>
      </c>
      <c r="B84" s="16"/>
      <c r="C84" s="6"/>
      <c r="D84" s="17"/>
      <c r="E84" s="77"/>
      <c r="F84" s="117"/>
      <c r="G84" s="100">
        <f t="shared" si="9"/>
        <v>0</v>
      </c>
      <c r="H84" s="275"/>
      <c r="I84" s="248"/>
      <c r="J84" s="248"/>
    </row>
    <row r="85" spans="1:10" x14ac:dyDescent="0.25">
      <c r="A85" s="330">
        <f t="shared" si="10"/>
        <v>5.6999999999999975</v>
      </c>
      <c r="B85" s="16"/>
      <c r="C85" s="6"/>
      <c r="D85" s="17"/>
      <c r="E85" s="77"/>
      <c r="F85" s="117"/>
      <c r="G85" s="100">
        <f t="shared" si="9"/>
        <v>0</v>
      </c>
      <c r="H85" s="275"/>
      <c r="I85" s="248"/>
      <c r="J85" s="248"/>
    </row>
    <row r="86" spans="1:10" x14ac:dyDescent="0.25">
      <c r="A86" s="330">
        <f t="shared" si="10"/>
        <v>5.7999999999999972</v>
      </c>
      <c r="B86" s="16"/>
      <c r="C86" s="6"/>
      <c r="D86" s="17"/>
      <c r="E86" s="77"/>
      <c r="F86" s="117"/>
      <c r="G86" s="100">
        <f t="shared" si="9"/>
        <v>0</v>
      </c>
      <c r="H86" s="275"/>
      <c r="I86" s="248"/>
      <c r="J86" s="248"/>
    </row>
    <row r="87" spans="1:10" x14ac:dyDescent="0.25">
      <c r="A87" s="330">
        <f t="shared" si="10"/>
        <v>5.8999999999999968</v>
      </c>
      <c r="B87" s="16"/>
      <c r="C87" s="6"/>
      <c r="D87" s="17"/>
      <c r="E87" s="77"/>
      <c r="F87" s="116"/>
      <c r="G87" s="100">
        <f t="shared" si="9"/>
        <v>0</v>
      </c>
      <c r="H87" s="275"/>
      <c r="I87" s="248"/>
      <c r="J87" s="248"/>
    </row>
    <row r="88" spans="1:10" x14ac:dyDescent="0.25">
      <c r="A88" s="331">
        <v>5.0999999999999996</v>
      </c>
      <c r="B88" s="16"/>
      <c r="C88" s="6"/>
      <c r="D88" s="17"/>
      <c r="E88" s="77"/>
      <c r="F88" s="116"/>
      <c r="G88" s="100">
        <f t="shared" si="9"/>
        <v>0</v>
      </c>
      <c r="H88" s="275"/>
      <c r="I88" s="248"/>
      <c r="J88" s="248"/>
    </row>
    <row r="89" spans="1:10" x14ac:dyDescent="0.25">
      <c r="A89" s="330">
        <f>A88+0.01</f>
        <v>5.1099999999999994</v>
      </c>
      <c r="B89" s="16"/>
      <c r="C89" s="6"/>
      <c r="D89" s="17"/>
      <c r="E89" s="77"/>
      <c r="F89" s="117"/>
      <c r="G89" s="100">
        <f t="shared" si="9"/>
        <v>0</v>
      </c>
      <c r="H89" s="275"/>
      <c r="I89" s="248"/>
      <c r="J89" s="248"/>
    </row>
    <row r="90" spans="1:10" x14ac:dyDescent="0.25">
      <c r="A90" s="330">
        <f t="shared" ref="A90:A97" si="11">A89+0.01</f>
        <v>5.1199999999999992</v>
      </c>
      <c r="B90" s="16"/>
      <c r="C90" s="6"/>
      <c r="D90" s="17"/>
      <c r="E90" s="77"/>
      <c r="F90" s="117"/>
      <c r="G90" s="100">
        <f t="shared" si="9"/>
        <v>0</v>
      </c>
      <c r="H90" s="275"/>
      <c r="I90" s="248"/>
      <c r="J90" s="248"/>
    </row>
    <row r="91" spans="1:10" x14ac:dyDescent="0.25">
      <c r="A91" s="330">
        <f t="shared" si="11"/>
        <v>5.129999999999999</v>
      </c>
      <c r="B91" s="16"/>
      <c r="C91" s="6"/>
      <c r="D91" s="17"/>
      <c r="E91" s="77"/>
      <c r="F91" s="117"/>
      <c r="G91" s="100">
        <f t="shared" si="9"/>
        <v>0</v>
      </c>
      <c r="H91" s="275"/>
      <c r="I91" s="248"/>
      <c r="J91" s="248"/>
    </row>
    <row r="92" spans="1:10" x14ac:dyDescent="0.25">
      <c r="A92" s="330">
        <f t="shared" si="11"/>
        <v>5.1399999999999988</v>
      </c>
      <c r="B92" s="16"/>
      <c r="C92" s="6"/>
      <c r="D92" s="17"/>
      <c r="E92" s="77"/>
      <c r="F92" s="117"/>
      <c r="G92" s="100">
        <f t="shared" si="9"/>
        <v>0</v>
      </c>
      <c r="H92" s="275"/>
      <c r="I92" s="248"/>
      <c r="J92" s="248"/>
    </row>
    <row r="93" spans="1:10" x14ac:dyDescent="0.25">
      <c r="A93" s="330">
        <f t="shared" si="11"/>
        <v>5.1499999999999986</v>
      </c>
      <c r="B93" s="16"/>
      <c r="C93" s="6"/>
      <c r="D93" s="17"/>
      <c r="E93" s="77"/>
      <c r="F93" s="117"/>
      <c r="G93" s="100">
        <f t="shared" si="9"/>
        <v>0</v>
      </c>
      <c r="H93" s="275"/>
      <c r="I93" s="248"/>
      <c r="J93" s="248"/>
    </row>
    <row r="94" spans="1:10" x14ac:dyDescent="0.25">
      <c r="A94" s="330">
        <f t="shared" si="11"/>
        <v>5.1599999999999984</v>
      </c>
      <c r="B94" s="16"/>
      <c r="C94" s="6"/>
      <c r="D94" s="17"/>
      <c r="E94" s="77"/>
      <c r="F94" s="117"/>
      <c r="G94" s="100">
        <f t="shared" si="9"/>
        <v>0</v>
      </c>
      <c r="H94" s="275"/>
      <c r="I94" s="248"/>
      <c r="J94" s="248"/>
    </row>
    <row r="95" spans="1:10" x14ac:dyDescent="0.25">
      <c r="A95" s="330">
        <f t="shared" si="11"/>
        <v>5.1699999999999982</v>
      </c>
      <c r="B95" s="16"/>
      <c r="C95" s="6"/>
      <c r="D95" s="17"/>
      <c r="E95" s="77"/>
      <c r="F95" s="117"/>
      <c r="G95" s="100">
        <f t="shared" si="9"/>
        <v>0</v>
      </c>
      <c r="H95" s="275"/>
      <c r="I95" s="248"/>
      <c r="J95" s="248"/>
    </row>
    <row r="96" spans="1:10" x14ac:dyDescent="0.25">
      <c r="A96" s="330">
        <f t="shared" si="11"/>
        <v>5.1799999999999979</v>
      </c>
      <c r="B96" s="16"/>
      <c r="C96" s="6"/>
      <c r="D96" s="17"/>
      <c r="E96" s="77"/>
      <c r="F96" s="117"/>
      <c r="G96" s="100">
        <f t="shared" si="9"/>
        <v>0</v>
      </c>
      <c r="H96" s="275"/>
      <c r="I96" s="248"/>
      <c r="J96" s="248"/>
    </row>
    <row r="97" spans="1:11" x14ac:dyDescent="0.25">
      <c r="A97" s="330">
        <f t="shared" si="11"/>
        <v>5.1899999999999977</v>
      </c>
      <c r="B97" s="16"/>
      <c r="C97" s="6"/>
      <c r="D97" s="17"/>
      <c r="E97" s="77"/>
      <c r="F97" s="117"/>
      <c r="G97" s="100">
        <f t="shared" si="9"/>
        <v>0</v>
      </c>
      <c r="H97" s="275"/>
      <c r="I97" s="248"/>
      <c r="J97" s="248"/>
    </row>
    <row r="98" spans="1:11" ht="15.95" customHeight="1" x14ac:dyDescent="0.25">
      <c r="A98" s="331">
        <v>5.2</v>
      </c>
      <c r="B98" s="16"/>
      <c r="C98" s="6"/>
      <c r="D98" s="17"/>
      <c r="E98" s="77"/>
      <c r="F98" s="118"/>
      <c r="G98" s="100">
        <f t="shared" si="9"/>
        <v>0</v>
      </c>
      <c r="H98" s="275"/>
      <c r="I98" s="248"/>
      <c r="J98" s="248"/>
    </row>
    <row r="99" spans="1:11" s="101" customFormat="1" ht="20.25" thickBot="1" x14ac:dyDescent="0.35">
      <c r="A99" s="342"/>
      <c r="B99" s="140"/>
      <c r="C99" s="140"/>
      <c r="D99" s="140"/>
      <c r="E99" s="140"/>
      <c r="F99" s="103" t="s">
        <v>89</v>
      </c>
      <c r="G99" s="141">
        <f>SUM(G79:G98)</f>
        <v>0</v>
      </c>
      <c r="H99" s="263"/>
      <c r="I99" s="244"/>
      <c r="J99" s="244"/>
    </row>
    <row r="100" spans="1:11" s="198" customFormat="1" ht="20.100000000000001" customHeight="1" x14ac:dyDescent="0.25">
      <c r="A100" s="325"/>
      <c r="B100" s="190"/>
      <c r="C100" s="190"/>
      <c r="D100" s="190"/>
      <c r="E100" s="190"/>
      <c r="F100" s="190"/>
      <c r="G100" s="190"/>
      <c r="H100" s="264"/>
      <c r="I100" s="14"/>
      <c r="J100" s="245"/>
      <c r="K100" s="4"/>
    </row>
    <row r="101" spans="1:11" ht="15.95" customHeight="1" thickBot="1" x14ac:dyDescent="0.3">
      <c r="A101" s="343" t="s">
        <v>90</v>
      </c>
      <c r="B101" s="306"/>
      <c r="C101" s="306"/>
      <c r="D101" s="306"/>
      <c r="E101" s="306"/>
      <c r="F101" s="306"/>
      <c r="G101" s="308"/>
      <c r="H101" s="310"/>
      <c r="I101" s="14"/>
      <c r="J101" s="14"/>
    </row>
    <row r="102" spans="1:11" ht="15.6" customHeight="1" x14ac:dyDescent="0.25">
      <c r="A102" s="146"/>
      <c r="B102" s="139"/>
      <c r="C102" s="139"/>
      <c r="D102" s="139"/>
      <c r="E102" s="139"/>
      <c r="F102" s="311"/>
      <c r="G102" s="143" t="s">
        <v>40</v>
      </c>
      <c r="H102" s="265"/>
      <c r="I102" s="246"/>
      <c r="J102" s="246"/>
    </row>
    <row r="103" spans="1:11" s="101" customFormat="1" ht="18.75" x14ac:dyDescent="0.3">
      <c r="A103" s="157" t="s">
        <v>91</v>
      </c>
      <c r="B103" s="219"/>
      <c r="C103" s="219"/>
      <c r="D103" s="219"/>
      <c r="E103" s="219"/>
      <c r="F103" s="312"/>
      <c r="G103" s="144">
        <f>G75+G37+G16+G61+G99</f>
        <v>0</v>
      </c>
      <c r="H103" s="266"/>
      <c r="I103" s="246"/>
      <c r="J103" s="246"/>
      <c r="K103" s="142"/>
    </row>
    <row r="104" spans="1:11" ht="16.5" thickBot="1" x14ac:dyDescent="0.3">
      <c r="A104" s="321"/>
      <c r="B104" s="137"/>
      <c r="C104" s="137"/>
      <c r="D104" s="137"/>
      <c r="E104" s="137"/>
      <c r="F104" s="137"/>
      <c r="G104" s="138"/>
      <c r="H104" s="267"/>
      <c r="I104" s="14"/>
      <c r="J104" s="245"/>
    </row>
    <row r="105" spans="1:11" ht="15.95" customHeight="1" thickBot="1" x14ac:dyDescent="0.3">
      <c r="A105" s="344" t="s">
        <v>92</v>
      </c>
      <c r="B105" s="313"/>
      <c r="C105" s="313"/>
      <c r="D105" s="313"/>
      <c r="E105" s="313"/>
      <c r="F105" s="313"/>
      <c r="G105" s="216"/>
      <c r="H105" s="301"/>
      <c r="I105" s="14"/>
      <c r="J105" s="14"/>
    </row>
    <row r="106" spans="1:11" ht="15.6" customHeight="1" x14ac:dyDescent="0.25">
      <c r="A106" s="146"/>
      <c r="B106" s="151"/>
      <c r="C106" s="151"/>
      <c r="D106" s="151"/>
      <c r="E106" s="151"/>
      <c r="F106" s="152"/>
      <c r="G106" s="143" t="s">
        <v>42</v>
      </c>
      <c r="H106" s="379"/>
      <c r="I106" s="246"/>
      <c r="J106" s="246"/>
    </row>
    <row r="107" spans="1:11" s="101" customFormat="1" ht="18.75" x14ac:dyDescent="0.3">
      <c r="A107" s="153" t="s">
        <v>93</v>
      </c>
      <c r="B107" s="314"/>
      <c r="C107" s="314"/>
      <c r="D107" s="314"/>
      <c r="E107" s="314"/>
      <c r="F107" s="315"/>
      <c r="G107" s="156">
        <v>0</v>
      </c>
      <c r="H107" s="380"/>
      <c r="I107" s="246"/>
      <c r="J107" s="246"/>
    </row>
    <row r="108" spans="1:11" x14ac:dyDescent="0.25">
      <c r="A108" s="321"/>
      <c r="B108" s="137"/>
      <c r="C108" s="137"/>
      <c r="D108" s="137"/>
      <c r="E108" s="137"/>
      <c r="F108" s="137"/>
      <c r="G108" s="138"/>
      <c r="H108" s="267"/>
      <c r="I108" s="14"/>
      <c r="J108" s="245"/>
    </row>
    <row r="109" spans="1:11" ht="16.5" thickBot="1" x14ac:dyDescent="0.3">
      <c r="A109" s="345" t="s">
        <v>94</v>
      </c>
      <c r="B109" s="221"/>
      <c r="C109" s="221"/>
      <c r="D109" s="221"/>
      <c r="E109" s="221"/>
      <c r="F109" s="221"/>
      <c r="G109" s="221"/>
      <c r="H109" s="268"/>
      <c r="I109" s="247"/>
      <c r="J109" s="247"/>
    </row>
    <row r="110" spans="1:11" x14ac:dyDescent="0.25">
      <c r="A110" s="321"/>
      <c r="B110" s="137"/>
      <c r="C110" s="137"/>
      <c r="D110" s="137"/>
      <c r="E110" s="137"/>
      <c r="F110" s="137"/>
      <c r="G110" s="185" t="s">
        <v>95</v>
      </c>
      <c r="H110" s="379"/>
      <c r="I110" s="14"/>
      <c r="J110" s="245"/>
    </row>
    <row r="111" spans="1:11" ht="19.5" thickBot="1" x14ac:dyDescent="0.35">
      <c r="A111" s="346" t="s">
        <v>96</v>
      </c>
      <c r="B111" s="137"/>
      <c r="C111" s="137"/>
      <c r="D111" s="137"/>
      <c r="E111" s="137"/>
      <c r="F111" s="137"/>
      <c r="G111" s="291"/>
      <c r="H111" s="380"/>
      <c r="I111" s="14"/>
      <c r="J111" s="245"/>
    </row>
    <row r="112" spans="1:11" ht="15.95" customHeight="1" thickBot="1" x14ac:dyDescent="0.3">
      <c r="A112" s="344" t="s">
        <v>97</v>
      </c>
      <c r="B112" s="313"/>
      <c r="C112" s="313"/>
      <c r="D112" s="313"/>
      <c r="E112" s="313"/>
      <c r="F112" s="313"/>
      <c r="G112" s="216"/>
      <c r="H112" s="310"/>
      <c r="I112" s="14"/>
      <c r="J112" s="14"/>
    </row>
    <row r="113" spans="1:10" ht="15.6" customHeight="1" x14ac:dyDescent="0.25">
      <c r="A113" s="347"/>
      <c r="B113" s="304"/>
      <c r="C113" s="304"/>
      <c r="D113" s="304"/>
      <c r="E113" s="304"/>
      <c r="F113" s="348"/>
      <c r="G113" s="143" t="s">
        <v>98</v>
      </c>
      <c r="H113" s="349"/>
      <c r="I113" s="246"/>
      <c r="J113" s="246"/>
    </row>
    <row r="114" spans="1:10" s="101" customFormat="1" ht="19.5" thickBot="1" x14ac:dyDescent="0.35">
      <c r="A114" s="157" t="s">
        <v>99</v>
      </c>
      <c r="B114" s="314"/>
      <c r="C114" s="314"/>
      <c r="D114" s="314"/>
      <c r="E114" s="314"/>
      <c r="F114" s="315"/>
      <c r="G114" s="320">
        <f>(G103+G107)-G111</f>
        <v>0</v>
      </c>
      <c r="H114" s="269"/>
      <c r="I114" s="246"/>
      <c r="J114" s="246"/>
    </row>
    <row r="115" spans="1:10" hidden="1" x14ac:dyDescent="0.25">
      <c r="B115" s="7"/>
      <c r="C115" s="8"/>
      <c r="D115" s="9"/>
      <c r="E115" s="10"/>
      <c r="F115" s="8"/>
      <c r="G115" s="9"/>
      <c r="H115" s="9"/>
    </row>
    <row r="116" spans="1:10" hidden="1" x14ac:dyDescent="0.25">
      <c r="J116" s="42"/>
    </row>
    <row r="1048575" x14ac:dyDescent="0.25"/>
    <row r="1048576" x14ac:dyDescent="0.2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58"/>
      <c r="B1" s="159" t="s">
        <v>100</v>
      </c>
      <c r="C1" s="160"/>
      <c r="D1" s="159" t="s">
        <v>125</v>
      </c>
      <c r="E1" s="160"/>
      <c r="F1" s="160"/>
      <c r="G1" s="160"/>
      <c r="H1" s="35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220"/>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351"/>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217"/>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353"/>
    </row>
    <row r="27" spans="1:9" s="4" customFormat="1" x14ac:dyDescent="0.25">
      <c r="A27" s="330">
        <v>2.7</v>
      </c>
      <c r="B27" s="111" t="s">
        <v>74</v>
      </c>
      <c r="C27" s="39"/>
      <c r="D27" s="47"/>
      <c r="E27" s="35"/>
      <c r="F27" s="46"/>
      <c r="G27" s="99">
        <f t="shared" ref="G27:G30" si="2">ROUND(D27*E27*F27,2)</f>
        <v>0</v>
      </c>
      <c r="H27" s="353"/>
    </row>
    <row r="28" spans="1:9" s="4" customFormat="1" x14ac:dyDescent="0.25">
      <c r="A28" s="330">
        <v>2.8</v>
      </c>
      <c r="B28" s="111" t="s">
        <v>74</v>
      </c>
      <c r="C28" s="39"/>
      <c r="D28" s="47"/>
      <c r="E28" s="35"/>
      <c r="F28" s="46"/>
      <c r="G28" s="99">
        <f t="shared" si="2"/>
        <v>0</v>
      </c>
      <c r="H28" s="353"/>
    </row>
    <row r="29" spans="1:9" s="4" customFormat="1" x14ac:dyDescent="0.25">
      <c r="A29" s="330">
        <v>2.9</v>
      </c>
      <c r="B29" s="111" t="s">
        <v>74</v>
      </c>
      <c r="C29" s="39"/>
      <c r="D29" s="47"/>
      <c r="E29" s="35"/>
      <c r="F29" s="46"/>
      <c r="G29" s="99">
        <f t="shared" si="2"/>
        <v>0</v>
      </c>
      <c r="H29" s="353"/>
    </row>
    <row r="30" spans="1:9" s="4" customFormat="1" x14ac:dyDescent="0.25">
      <c r="A30" s="331">
        <v>2.1</v>
      </c>
      <c r="B30" s="111" t="s">
        <v>74</v>
      </c>
      <c r="C30" s="39"/>
      <c r="D30" s="47"/>
      <c r="E30" s="35"/>
      <c r="F30" s="46"/>
      <c r="G30" s="99">
        <f t="shared" si="2"/>
        <v>0</v>
      </c>
      <c r="H30" s="353"/>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353"/>
    </row>
    <row r="33" spans="1:8" s="4" customFormat="1" x14ac:dyDescent="0.25">
      <c r="A33" s="330">
        <v>2.12</v>
      </c>
      <c r="B33" s="111" t="s">
        <v>75</v>
      </c>
      <c r="C33" s="39"/>
      <c r="D33" s="47"/>
      <c r="E33" s="35"/>
      <c r="F33" s="46"/>
      <c r="G33" s="99">
        <f t="shared" ref="G33:G36" si="3">ROUND(D33*E33*F33,2)</f>
        <v>0</v>
      </c>
      <c r="H33" s="353"/>
    </row>
    <row r="34" spans="1:8" s="4" customFormat="1" x14ac:dyDescent="0.25">
      <c r="A34" s="330">
        <v>2.13</v>
      </c>
      <c r="B34" s="111" t="s">
        <v>75</v>
      </c>
      <c r="C34" s="39"/>
      <c r="D34" s="47"/>
      <c r="E34" s="35"/>
      <c r="F34" s="46"/>
      <c r="G34" s="99">
        <f t="shared" si="3"/>
        <v>0</v>
      </c>
      <c r="H34" s="353"/>
    </row>
    <row r="35" spans="1:8" s="4" customFormat="1" x14ac:dyDescent="0.25">
      <c r="A35" s="330">
        <v>2.14</v>
      </c>
      <c r="B35" s="111" t="s">
        <v>75</v>
      </c>
      <c r="C35" s="39"/>
      <c r="D35" s="47"/>
      <c r="E35" s="35"/>
      <c r="F35" s="46"/>
      <c r="G35" s="99">
        <f t="shared" si="3"/>
        <v>0</v>
      </c>
      <c r="H35" s="353"/>
    </row>
    <row r="36" spans="1:8" s="4" customFormat="1" x14ac:dyDescent="0.25">
      <c r="A36" s="330">
        <v>2.15</v>
      </c>
      <c r="B36" s="111" t="s">
        <v>75</v>
      </c>
      <c r="C36" s="39"/>
      <c r="D36" s="47"/>
      <c r="E36" s="35"/>
      <c r="F36" s="46"/>
      <c r="G36" s="99">
        <f t="shared" si="3"/>
        <v>0</v>
      </c>
      <c r="H36" s="353"/>
    </row>
    <row r="37" spans="1:8" s="5" customFormat="1" ht="18.75" customHeight="1" x14ac:dyDescent="0.25">
      <c r="A37" s="354"/>
      <c r="B37" s="286"/>
      <c r="C37" s="286"/>
      <c r="D37" s="286"/>
      <c r="E37" s="287"/>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216"/>
      <c r="C39" s="187"/>
      <c r="D39" s="187"/>
      <c r="E39" s="187"/>
      <c r="F39" s="187"/>
      <c r="G39" s="187"/>
      <c r="H39" s="279"/>
    </row>
    <row r="40" spans="1:8" ht="45" customHeight="1" x14ac:dyDescent="0.25">
      <c r="A40" s="334" t="s">
        <v>68</v>
      </c>
      <c r="B40" s="217"/>
      <c r="C40" s="134" t="s">
        <v>78</v>
      </c>
      <c r="D40" s="134" t="s">
        <v>79</v>
      </c>
      <c r="E40" s="124" t="s">
        <v>71</v>
      </c>
      <c r="F40" s="125"/>
      <c r="G40" s="126" t="s">
        <v>80</v>
      </c>
      <c r="H40" s="324" t="s">
        <v>55</v>
      </c>
    </row>
    <row r="41" spans="1:8" x14ac:dyDescent="0.25">
      <c r="A41" s="330">
        <v>3.1</v>
      </c>
      <c r="B41" s="43"/>
      <c r="C41" s="186"/>
      <c r="D41" s="18"/>
      <c r="E41" s="73"/>
      <c r="F41" s="117"/>
      <c r="G41" s="99">
        <f>ROUND(D41*E41,2)</f>
        <v>0</v>
      </c>
      <c r="H41" s="353"/>
    </row>
    <row r="42" spans="1:8" s="13" customFormat="1" x14ac:dyDescent="0.25">
      <c r="A42" s="330">
        <f>A41+0.1</f>
        <v>3.2</v>
      </c>
      <c r="B42" s="43"/>
      <c r="C42" s="186"/>
      <c r="D42" s="18"/>
      <c r="E42" s="73"/>
      <c r="F42" s="117"/>
      <c r="G42" s="99">
        <f t="shared" ref="G42:G60" si="4">ROUND(D42*E42,2)</f>
        <v>0</v>
      </c>
      <c r="H42" s="353"/>
    </row>
    <row r="43" spans="1:8" s="4" customFormat="1" x14ac:dyDescent="0.25">
      <c r="A43" s="330">
        <f t="shared" ref="A43:A49" si="5">A42+0.1</f>
        <v>3.3000000000000003</v>
      </c>
      <c r="B43" s="43"/>
      <c r="C43" s="186"/>
      <c r="D43" s="18"/>
      <c r="E43" s="73"/>
      <c r="F43" s="117"/>
      <c r="G43" s="99">
        <f t="shared" si="4"/>
        <v>0</v>
      </c>
      <c r="H43" s="353"/>
    </row>
    <row r="44" spans="1:8" s="4" customFormat="1" x14ac:dyDescent="0.25">
      <c r="A44" s="330">
        <f t="shared" si="5"/>
        <v>3.4000000000000004</v>
      </c>
      <c r="B44" s="43"/>
      <c r="C44" s="186"/>
      <c r="D44" s="18"/>
      <c r="E44" s="73"/>
      <c r="F44" s="117"/>
      <c r="G44" s="99">
        <f t="shared" si="4"/>
        <v>0</v>
      </c>
      <c r="H44" s="353"/>
    </row>
    <row r="45" spans="1:8" s="4" customFormat="1" x14ac:dyDescent="0.25">
      <c r="A45" s="330">
        <f t="shared" si="5"/>
        <v>3.5000000000000004</v>
      </c>
      <c r="B45" s="43"/>
      <c r="C45" s="186"/>
      <c r="D45" s="18"/>
      <c r="E45" s="73"/>
      <c r="F45" s="117"/>
      <c r="G45" s="99">
        <f t="shared" si="4"/>
        <v>0</v>
      </c>
      <c r="H45" s="353"/>
    </row>
    <row r="46" spans="1:8" s="4" customFormat="1" x14ac:dyDescent="0.25">
      <c r="A46" s="330">
        <f t="shared" si="5"/>
        <v>3.6000000000000005</v>
      </c>
      <c r="B46" s="43"/>
      <c r="C46" s="186"/>
      <c r="D46" s="18"/>
      <c r="E46" s="73"/>
      <c r="F46" s="117"/>
      <c r="G46" s="99">
        <f t="shared" si="4"/>
        <v>0</v>
      </c>
      <c r="H46" s="353"/>
    </row>
    <row r="47" spans="1:8" s="4" customFormat="1" x14ac:dyDescent="0.25">
      <c r="A47" s="330">
        <f t="shared" si="5"/>
        <v>3.7000000000000006</v>
      </c>
      <c r="B47" s="43"/>
      <c r="C47" s="186"/>
      <c r="D47" s="18"/>
      <c r="E47" s="73"/>
      <c r="F47" s="117"/>
      <c r="G47" s="99">
        <f t="shared" si="4"/>
        <v>0</v>
      </c>
      <c r="H47" s="353"/>
    </row>
    <row r="48" spans="1:8" s="4" customFormat="1" x14ac:dyDescent="0.25">
      <c r="A48" s="330">
        <f t="shared" si="5"/>
        <v>3.8000000000000007</v>
      </c>
      <c r="B48" s="43"/>
      <c r="C48" s="186"/>
      <c r="D48" s="18"/>
      <c r="E48" s="73"/>
      <c r="F48" s="117"/>
      <c r="G48" s="99">
        <f t="shared" si="4"/>
        <v>0</v>
      </c>
      <c r="H48" s="353"/>
    </row>
    <row r="49" spans="1:8" s="4" customFormat="1" x14ac:dyDescent="0.25">
      <c r="A49" s="330">
        <f t="shared" si="5"/>
        <v>3.9000000000000008</v>
      </c>
      <c r="B49" s="43"/>
      <c r="C49" s="186"/>
      <c r="D49" s="18"/>
      <c r="E49" s="73"/>
      <c r="F49" s="116"/>
      <c r="G49" s="99">
        <f t="shared" si="4"/>
        <v>0</v>
      </c>
      <c r="H49" s="353"/>
    </row>
    <row r="50" spans="1:8" s="4" customFormat="1" x14ac:dyDescent="0.25">
      <c r="A50" s="331">
        <v>3.1</v>
      </c>
      <c r="B50" s="43"/>
      <c r="C50" s="186"/>
      <c r="D50" s="18"/>
      <c r="E50" s="73"/>
      <c r="F50" s="116"/>
      <c r="G50" s="99">
        <f t="shared" si="4"/>
        <v>0</v>
      </c>
      <c r="H50" s="353"/>
    </row>
    <row r="51" spans="1:8" s="4" customFormat="1" x14ac:dyDescent="0.25">
      <c r="A51" s="331">
        <f>A50+0.01</f>
        <v>3.11</v>
      </c>
      <c r="B51" s="43"/>
      <c r="C51" s="186"/>
      <c r="D51" s="18"/>
      <c r="E51" s="73"/>
      <c r="F51" s="117"/>
      <c r="G51" s="99">
        <f t="shared" si="4"/>
        <v>0</v>
      </c>
      <c r="H51" s="353"/>
    </row>
    <row r="52" spans="1:8" s="4" customFormat="1" x14ac:dyDescent="0.25">
      <c r="A52" s="331">
        <f t="shared" ref="A52:A59" si="6">A51+0.01</f>
        <v>3.1199999999999997</v>
      </c>
      <c r="B52" s="43"/>
      <c r="C52" s="186"/>
      <c r="D52" s="18"/>
      <c r="E52" s="73"/>
      <c r="F52" s="117"/>
      <c r="G52" s="99">
        <f t="shared" si="4"/>
        <v>0</v>
      </c>
      <c r="H52" s="353"/>
    </row>
    <row r="53" spans="1:8" s="4" customFormat="1" x14ac:dyDescent="0.25">
      <c r="A53" s="331">
        <f t="shared" si="6"/>
        <v>3.1299999999999994</v>
      </c>
      <c r="B53" s="43"/>
      <c r="C53" s="186"/>
      <c r="D53" s="18"/>
      <c r="E53" s="73"/>
      <c r="F53" s="117"/>
      <c r="G53" s="99">
        <f t="shared" si="4"/>
        <v>0</v>
      </c>
      <c r="H53" s="353"/>
    </row>
    <row r="54" spans="1:8" s="4" customFormat="1" x14ac:dyDescent="0.25">
      <c r="A54" s="331">
        <f t="shared" si="6"/>
        <v>3.1399999999999992</v>
      </c>
      <c r="B54" s="43"/>
      <c r="C54" s="186"/>
      <c r="D54" s="18"/>
      <c r="E54" s="73"/>
      <c r="F54" s="117"/>
      <c r="G54" s="99">
        <f t="shared" si="4"/>
        <v>0</v>
      </c>
      <c r="H54" s="353"/>
    </row>
    <row r="55" spans="1:8" s="4" customFormat="1" x14ac:dyDescent="0.25">
      <c r="A55" s="331">
        <f t="shared" si="6"/>
        <v>3.149999999999999</v>
      </c>
      <c r="B55" s="43"/>
      <c r="C55" s="186"/>
      <c r="D55" s="18"/>
      <c r="E55" s="73"/>
      <c r="F55" s="117"/>
      <c r="G55" s="99">
        <f t="shared" si="4"/>
        <v>0</v>
      </c>
      <c r="H55" s="353"/>
    </row>
    <row r="56" spans="1:8" s="4" customFormat="1" x14ac:dyDescent="0.25">
      <c r="A56" s="331">
        <f t="shared" si="6"/>
        <v>3.1599999999999988</v>
      </c>
      <c r="B56" s="43"/>
      <c r="C56" s="186"/>
      <c r="D56" s="18"/>
      <c r="E56" s="73"/>
      <c r="F56" s="117"/>
      <c r="G56" s="99">
        <f t="shared" si="4"/>
        <v>0</v>
      </c>
      <c r="H56" s="353"/>
    </row>
    <row r="57" spans="1:8" s="4" customFormat="1" x14ac:dyDescent="0.25">
      <c r="A57" s="331">
        <f t="shared" si="6"/>
        <v>3.1699999999999986</v>
      </c>
      <c r="B57" s="43"/>
      <c r="C57" s="186"/>
      <c r="D57" s="18"/>
      <c r="E57" s="73"/>
      <c r="F57" s="117"/>
      <c r="G57" s="99">
        <f t="shared" si="4"/>
        <v>0</v>
      </c>
      <c r="H57" s="353"/>
    </row>
    <row r="58" spans="1:8" s="4" customFormat="1" x14ac:dyDescent="0.25">
      <c r="A58" s="331">
        <f t="shared" si="6"/>
        <v>3.1799999999999984</v>
      </c>
      <c r="B58" s="43"/>
      <c r="C58" s="186"/>
      <c r="D58" s="18"/>
      <c r="E58" s="73"/>
      <c r="F58" s="117"/>
      <c r="G58" s="99">
        <f t="shared" si="4"/>
        <v>0</v>
      </c>
      <c r="H58" s="353"/>
    </row>
    <row r="59" spans="1:8" s="4" customFormat="1" x14ac:dyDescent="0.25">
      <c r="A59" s="331">
        <f t="shared" si="6"/>
        <v>3.1899999999999982</v>
      </c>
      <c r="B59" s="43"/>
      <c r="C59" s="186"/>
      <c r="D59" s="18"/>
      <c r="E59" s="73"/>
      <c r="F59" s="117"/>
      <c r="G59" s="99">
        <f t="shared" si="4"/>
        <v>0</v>
      </c>
      <c r="H59" s="353"/>
    </row>
    <row r="60" spans="1:8" s="4" customFormat="1" x14ac:dyDescent="0.25">
      <c r="A60" s="331">
        <v>3.2</v>
      </c>
      <c r="B60" s="43"/>
      <c r="C60" s="186"/>
      <c r="D60" s="18"/>
      <c r="E60" s="73"/>
      <c r="F60" s="118"/>
      <c r="G60" s="99">
        <f t="shared" si="4"/>
        <v>0</v>
      </c>
      <c r="H60" s="353"/>
    </row>
    <row r="61" spans="1:8" s="4" customFormat="1" ht="20.25" thickBot="1" x14ac:dyDescent="0.35">
      <c r="A61" s="335"/>
      <c r="B61" s="119"/>
      <c r="C61" s="119"/>
      <c r="D61" s="102"/>
      <c r="E61" s="103"/>
      <c r="F61" s="103" t="s">
        <v>81</v>
      </c>
      <c r="G61" s="141">
        <f>SUM(G41:G60)</f>
        <v>0</v>
      </c>
      <c r="H61" s="261"/>
    </row>
    <row r="62" spans="1:8" ht="33.950000000000003" customHeight="1" thickBot="1" x14ac:dyDescent="0.3">
      <c r="A62" s="336"/>
      <c r="B62" s="120"/>
      <c r="C62" s="120"/>
      <c r="D62" s="120"/>
      <c r="E62" s="120"/>
      <c r="F62" s="120"/>
      <c r="G62" s="120"/>
      <c r="H62" s="262"/>
    </row>
    <row r="63" spans="1:8" x14ac:dyDescent="0.25">
      <c r="A63" s="337" t="s">
        <v>82</v>
      </c>
      <c r="B63" s="306"/>
      <c r="C63" s="306"/>
      <c r="D63" s="306"/>
      <c r="E63" s="306"/>
      <c r="F63" s="306"/>
      <c r="G63" s="306"/>
      <c r="H63" s="307"/>
    </row>
    <row r="64" spans="1:8" ht="16.5" thickBot="1" x14ac:dyDescent="0.3">
      <c r="A64" s="338" t="s">
        <v>83</v>
      </c>
      <c r="B64" s="308"/>
      <c r="C64" s="80"/>
      <c r="D64" s="308"/>
      <c r="E64" s="308"/>
      <c r="F64" s="308"/>
      <c r="G64" s="308"/>
      <c r="H64" s="309"/>
    </row>
    <row r="65" spans="1:8" ht="47.25"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353"/>
    </row>
    <row r="67" spans="1:8" x14ac:dyDescent="0.25">
      <c r="A67" s="330">
        <f>A66+0.1</f>
        <v>4.1999999999999993</v>
      </c>
      <c r="B67" s="43"/>
      <c r="C67" s="38"/>
      <c r="D67" s="35"/>
      <c r="E67" s="74"/>
      <c r="F67" s="117"/>
      <c r="G67" s="98">
        <f t="shared" ref="G67:G74" si="7">ROUND(E67*D67,2)</f>
        <v>0</v>
      </c>
      <c r="H67" s="353"/>
    </row>
    <row r="68" spans="1:8" x14ac:dyDescent="0.25">
      <c r="A68" s="330">
        <f t="shared" ref="A68:A74" si="8">A67+0.1</f>
        <v>4.2999999999999989</v>
      </c>
      <c r="B68" s="43"/>
      <c r="C68" s="38"/>
      <c r="D68" s="35"/>
      <c r="E68" s="74"/>
      <c r="F68" s="117"/>
      <c r="G68" s="98">
        <f t="shared" si="7"/>
        <v>0</v>
      </c>
      <c r="H68" s="353"/>
    </row>
    <row r="69" spans="1:8" x14ac:dyDescent="0.25">
      <c r="A69" s="330">
        <f t="shared" si="8"/>
        <v>4.3999999999999986</v>
      </c>
      <c r="B69" s="43"/>
      <c r="C69" s="38"/>
      <c r="D69" s="35"/>
      <c r="E69" s="74"/>
      <c r="F69" s="117"/>
      <c r="G69" s="98">
        <f t="shared" si="7"/>
        <v>0</v>
      </c>
      <c r="H69" s="353"/>
    </row>
    <row r="70" spans="1:8" x14ac:dyDescent="0.25">
      <c r="A70" s="330">
        <f t="shared" si="8"/>
        <v>4.4999999999999982</v>
      </c>
      <c r="B70" s="43"/>
      <c r="C70" s="38"/>
      <c r="D70" s="35"/>
      <c r="E70" s="74"/>
      <c r="F70" s="117"/>
      <c r="G70" s="98">
        <f t="shared" si="7"/>
        <v>0</v>
      </c>
      <c r="H70" s="353"/>
    </row>
    <row r="71" spans="1:8" s="4" customFormat="1" x14ac:dyDescent="0.25">
      <c r="A71" s="330">
        <f t="shared" si="8"/>
        <v>4.5999999999999979</v>
      </c>
      <c r="B71" s="43"/>
      <c r="C71" s="38"/>
      <c r="D71" s="35"/>
      <c r="E71" s="74"/>
      <c r="F71" s="117"/>
      <c r="G71" s="98">
        <f t="shared" si="7"/>
        <v>0</v>
      </c>
      <c r="H71" s="353"/>
    </row>
    <row r="72" spans="1:8" s="4" customFormat="1" x14ac:dyDescent="0.25">
      <c r="A72" s="330">
        <f t="shared" si="8"/>
        <v>4.6999999999999975</v>
      </c>
      <c r="B72" s="43"/>
      <c r="C72" s="38"/>
      <c r="D72" s="35"/>
      <c r="E72" s="74"/>
      <c r="F72" s="117"/>
      <c r="G72" s="98">
        <f t="shared" si="7"/>
        <v>0</v>
      </c>
      <c r="H72" s="353"/>
    </row>
    <row r="73" spans="1:8" s="4" customFormat="1" x14ac:dyDescent="0.25">
      <c r="A73" s="330">
        <f t="shared" si="8"/>
        <v>4.7999999999999972</v>
      </c>
      <c r="B73" s="43"/>
      <c r="C73" s="38"/>
      <c r="D73" s="35"/>
      <c r="E73" s="74"/>
      <c r="F73" s="117"/>
      <c r="G73" s="98">
        <f t="shared" si="7"/>
        <v>0</v>
      </c>
      <c r="H73" s="353"/>
    </row>
    <row r="74" spans="1:8" s="4" customFormat="1" x14ac:dyDescent="0.25">
      <c r="A74" s="330">
        <f t="shared" si="8"/>
        <v>4.8999999999999968</v>
      </c>
      <c r="B74" s="43"/>
      <c r="C74" s="47"/>
      <c r="D74" s="35"/>
      <c r="E74" s="74"/>
      <c r="F74" s="118"/>
      <c r="G74" s="98">
        <f t="shared" si="7"/>
        <v>0</v>
      </c>
      <c r="H74" s="353"/>
    </row>
    <row r="75" spans="1:8" s="4" customFormat="1" ht="19.5" x14ac:dyDescent="0.25">
      <c r="A75" s="355"/>
      <c r="B75" s="119"/>
      <c r="C75" s="119"/>
      <c r="D75" s="119"/>
      <c r="E75" s="119"/>
      <c r="F75" s="103" t="s">
        <v>86</v>
      </c>
      <c r="G75" s="382">
        <f>SUM(G66:G74)</f>
        <v>0</v>
      </c>
      <c r="H75" s="282"/>
    </row>
    <row r="76" spans="1:8" s="4" customFormat="1" ht="45" customHeight="1" thickBot="1" x14ac:dyDescent="0.3">
      <c r="A76" s="321"/>
      <c r="B76" s="106"/>
      <c r="C76" s="106"/>
      <c r="D76" s="106"/>
      <c r="E76" s="106"/>
      <c r="F76" s="106"/>
      <c r="G76" s="225"/>
      <c r="H76" s="356"/>
    </row>
    <row r="77" spans="1:8" s="4" customFormat="1" ht="18.600000000000001" customHeight="1" thickBot="1" x14ac:dyDescent="0.3">
      <c r="A77" s="333" t="s">
        <v>87</v>
      </c>
      <c r="B77" s="188"/>
      <c r="C77" s="188"/>
      <c r="D77" s="188"/>
      <c r="E77" s="188"/>
      <c r="F77" s="188"/>
      <c r="G77" s="226"/>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272">
        <f>ROUND(D79*E79,2)</f>
        <v>0</v>
      </c>
      <c r="H79" s="353"/>
    </row>
    <row r="80" spans="1:8" x14ac:dyDescent="0.25">
      <c r="A80" s="330">
        <f>A79+0.1</f>
        <v>5.1999999999999993</v>
      </c>
      <c r="B80" s="16"/>
      <c r="C80" s="6"/>
      <c r="D80" s="17"/>
      <c r="E80" s="77"/>
      <c r="F80" s="117"/>
      <c r="G80" s="272">
        <f t="shared" ref="G80:G98" si="9">ROUND(D80*E80,2)</f>
        <v>0</v>
      </c>
      <c r="H80" s="353"/>
    </row>
    <row r="81" spans="1:8" x14ac:dyDescent="0.25">
      <c r="A81" s="330">
        <f>A80+0.1</f>
        <v>5.2999999999999989</v>
      </c>
      <c r="B81" s="16"/>
      <c r="C81" s="6"/>
      <c r="D81" s="17"/>
      <c r="E81" s="77"/>
      <c r="F81" s="117"/>
      <c r="G81" s="272">
        <f t="shared" si="9"/>
        <v>0</v>
      </c>
      <c r="H81" s="353"/>
    </row>
    <row r="82" spans="1:8" x14ac:dyDescent="0.25">
      <c r="A82" s="330">
        <f t="shared" ref="A82:A87" si="10">A81+0.1</f>
        <v>5.3999999999999986</v>
      </c>
      <c r="B82" s="16"/>
      <c r="C82" s="6"/>
      <c r="D82" s="17"/>
      <c r="E82" s="77"/>
      <c r="F82" s="117"/>
      <c r="G82" s="272">
        <f t="shared" si="9"/>
        <v>0</v>
      </c>
      <c r="H82" s="353"/>
    </row>
    <row r="83" spans="1:8" x14ac:dyDescent="0.25">
      <c r="A83" s="330">
        <f t="shared" si="10"/>
        <v>5.4999999999999982</v>
      </c>
      <c r="B83" s="16"/>
      <c r="C83" s="6"/>
      <c r="D83" s="17"/>
      <c r="E83" s="77"/>
      <c r="F83" s="117"/>
      <c r="G83" s="272">
        <f t="shared" si="9"/>
        <v>0</v>
      </c>
      <c r="H83" s="353"/>
    </row>
    <row r="84" spans="1:8" x14ac:dyDescent="0.25">
      <c r="A84" s="330">
        <f t="shared" si="10"/>
        <v>5.5999999999999979</v>
      </c>
      <c r="B84" s="16"/>
      <c r="C84" s="6"/>
      <c r="D84" s="17"/>
      <c r="E84" s="77"/>
      <c r="F84" s="117"/>
      <c r="G84" s="272">
        <f t="shared" si="9"/>
        <v>0</v>
      </c>
      <c r="H84" s="353"/>
    </row>
    <row r="85" spans="1:8" x14ac:dyDescent="0.25">
      <c r="A85" s="330">
        <f t="shared" si="10"/>
        <v>5.6999999999999975</v>
      </c>
      <c r="B85" s="16"/>
      <c r="C85" s="6"/>
      <c r="D85" s="17"/>
      <c r="E85" s="77"/>
      <c r="F85" s="117"/>
      <c r="G85" s="272">
        <f t="shared" si="9"/>
        <v>0</v>
      </c>
      <c r="H85" s="353"/>
    </row>
    <row r="86" spans="1:8" x14ac:dyDescent="0.25">
      <c r="A86" s="330">
        <f t="shared" si="10"/>
        <v>5.7999999999999972</v>
      </c>
      <c r="B86" s="16"/>
      <c r="C86" s="6"/>
      <c r="D86" s="17"/>
      <c r="E86" s="77"/>
      <c r="F86" s="117"/>
      <c r="G86" s="272">
        <f t="shared" si="9"/>
        <v>0</v>
      </c>
      <c r="H86" s="353"/>
    </row>
    <row r="87" spans="1:8" x14ac:dyDescent="0.25">
      <c r="A87" s="330">
        <f t="shared" si="10"/>
        <v>5.8999999999999968</v>
      </c>
      <c r="B87" s="16"/>
      <c r="C87" s="6"/>
      <c r="D87" s="17"/>
      <c r="E87" s="77"/>
      <c r="F87" s="116"/>
      <c r="G87" s="272">
        <f t="shared" si="9"/>
        <v>0</v>
      </c>
      <c r="H87" s="353"/>
    </row>
    <row r="88" spans="1:8" x14ac:dyDescent="0.25">
      <c r="A88" s="331">
        <v>5.0999999999999996</v>
      </c>
      <c r="B88" s="16"/>
      <c r="C88" s="6"/>
      <c r="D88" s="17"/>
      <c r="E88" s="77"/>
      <c r="F88" s="116"/>
      <c r="G88" s="272">
        <f t="shared" si="9"/>
        <v>0</v>
      </c>
      <c r="H88" s="353"/>
    </row>
    <row r="89" spans="1:8" x14ac:dyDescent="0.25">
      <c r="A89" s="330">
        <f>A88+0.01</f>
        <v>5.1099999999999994</v>
      </c>
      <c r="B89" s="16"/>
      <c r="C89" s="6"/>
      <c r="D89" s="17"/>
      <c r="E89" s="77"/>
      <c r="F89" s="117"/>
      <c r="G89" s="272">
        <f t="shared" si="9"/>
        <v>0</v>
      </c>
      <c r="H89" s="353"/>
    </row>
    <row r="90" spans="1:8" x14ac:dyDescent="0.25">
      <c r="A90" s="330">
        <f t="shared" ref="A90:A97" si="11">A89+0.01</f>
        <v>5.1199999999999992</v>
      </c>
      <c r="B90" s="16"/>
      <c r="C90" s="6"/>
      <c r="D90" s="17"/>
      <c r="E90" s="77"/>
      <c r="F90" s="117"/>
      <c r="G90" s="272">
        <f t="shared" si="9"/>
        <v>0</v>
      </c>
      <c r="H90" s="353"/>
    </row>
    <row r="91" spans="1:8" x14ac:dyDescent="0.25">
      <c r="A91" s="330">
        <f t="shared" si="11"/>
        <v>5.129999999999999</v>
      </c>
      <c r="B91" s="16"/>
      <c r="C91" s="6"/>
      <c r="D91" s="17"/>
      <c r="E91" s="77"/>
      <c r="F91" s="117"/>
      <c r="G91" s="272">
        <f t="shared" si="9"/>
        <v>0</v>
      </c>
      <c r="H91" s="353"/>
    </row>
    <row r="92" spans="1:8" x14ac:dyDescent="0.25">
      <c r="A92" s="330">
        <f t="shared" si="11"/>
        <v>5.1399999999999988</v>
      </c>
      <c r="B92" s="16"/>
      <c r="C92" s="6"/>
      <c r="D92" s="17"/>
      <c r="E92" s="77"/>
      <c r="F92" s="117"/>
      <c r="G92" s="272">
        <f t="shared" si="9"/>
        <v>0</v>
      </c>
      <c r="H92" s="353"/>
    </row>
    <row r="93" spans="1:8" x14ac:dyDescent="0.25">
      <c r="A93" s="330">
        <f t="shared" si="11"/>
        <v>5.1499999999999986</v>
      </c>
      <c r="B93" s="16"/>
      <c r="C93" s="6"/>
      <c r="D93" s="17"/>
      <c r="E93" s="77"/>
      <c r="F93" s="117"/>
      <c r="G93" s="272">
        <f t="shared" si="9"/>
        <v>0</v>
      </c>
      <c r="H93" s="353"/>
    </row>
    <row r="94" spans="1:8" x14ac:dyDescent="0.25">
      <c r="A94" s="330">
        <f t="shared" si="11"/>
        <v>5.1599999999999984</v>
      </c>
      <c r="B94" s="16"/>
      <c r="C94" s="6"/>
      <c r="D94" s="17"/>
      <c r="E94" s="77"/>
      <c r="F94" s="117"/>
      <c r="G94" s="272">
        <f t="shared" si="9"/>
        <v>0</v>
      </c>
      <c r="H94" s="353"/>
    </row>
    <row r="95" spans="1:8" x14ac:dyDescent="0.25">
      <c r="A95" s="330">
        <f t="shared" si="11"/>
        <v>5.1699999999999982</v>
      </c>
      <c r="B95" s="16"/>
      <c r="C95" s="6"/>
      <c r="D95" s="17"/>
      <c r="E95" s="77"/>
      <c r="F95" s="117"/>
      <c r="G95" s="272">
        <f t="shared" si="9"/>
        <v>0</v>
      </c>
      <c r="H95" s="353"/>
    </row>
    <row r="96" spans="1:8" x14ac:dyDescent="0.25">
      <c r="A96" s="330">
        <f t="shared" si="11"/>
        <v>5.1799999999999979</v>
      </c>
      <c r="B96" s="16"/>
      <c r="C96" s="6"/>
      <c r="D96" s="17"/>
      <c r="E96" s="77"/>
      <c r="F96" s="117"/>
      <c r="G96" s="272">
        <f t="shared" si="9"/>
        <v>0</v>
      </c>
      <c r="H96" s="353"/>
    </row>
    <row r="97" spans="1:9" x14ac:dyDescent="0.25">
      <c r="A97" s="330">
        <f t="shared" si="11"/>
        <v>5.1899999999999977</v>
      </c>
      <c r="B97" s="16"/>
      <c r="C97" s="6"/>
      <c r="D97" s="17"/>
      <c r="E97" s="77"/>
      <c r="F97" s="117"/>
      <c r="G97" s="272">
        <f t="shared" si="9"/>
        <v>0</v>
      </c>
      <c r="H97" s="353"/>
    </row>
    <row r="98" spans="1:9" ht="15.95" customHeight="1" x14ac:dyDescent="0.25">
      <c r="A98" s="331">
        <v>5.2</v>
      </c>
      <c r="B98" s="16"/>
      <c r="C98" s="6"/>
      <c r="D98" s="17"/>
      <c r="E98" s="77"/>
      <c r="F98" s="118"/>
      <c r="G98" s="272">
        <f t="shared" si="9"/>
        <v>0</v>
      </c>
      <c r="H98" s="353"/>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224"/>
      <c r="H100" s="352"/>
    </row>
    <row r="101" spans="1:9" ht="15.95" customHeight="1" thickBot="1" x14ac:dyDescent="0.3">
      <c r="A101" s="344" t="s">
        <v>90</v>
      </c>
      <c r="B101" s="145"/>
      <c r="C101" s="145"/>
      <c r="D101" s="145"/>
      <c r="E101" s="145"/>
      <c r="F101" s="145"/>
      <c r="G101" s="223"/>
      <c r="H101" s="27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223"/>
      <c r="H105" s="27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211"/>
      <c r="H108" s="357"/>
    </row>
    <row r="109" spans="1:9" ht="16.5" thickBot="1" x14ac:dyDescent="0.3">
      <c r="A109" s="345" t="s">
        <v>94</v>
      </c>
      <c r="B109" s="221"/>
      <c r="C109" s="221"/>
      <c r="D109" s="221"/>
      <c r="E109" s="221"/>
      <c r="F109" s="221"/>
      <c r="G109" s="273"/>
      <c r="H109" s="67"/>
    </row>
    <row r="110" spans="1:9" x14ac:dyDescent="0.25">
      <c r="A110" s="321"/>
      <c r="B110" s="137"/>
      <c r="C110" s="137"/>
      <c r="D110" s="137"/>
      <c r="E110" s="137"/>
      <c r="F110" s="137"/>
      <c r="G110" s="185" t="s">
        <v>95</v>
      </c>
      <c r="H110" s="379"/>
    </row>
    <row r="111" spans="1:9" ht="18.75" x14ac:dyDescent="0.3">
      <c r="A111" s="346" t="s">
        <v>96</v>
      </c>
      <c r="B111" s="137"/>
      <c r="C111" s="137"/>
      <c r="D111" s="137"/>
      <c r="E111" s="137"/>
      <c r="F111" s="137"/>
      <c r="G111" s="290">
        <v>0</v>
      </c>
      <c r="H111" s="380"/>
    </row>
    <row r="112" spans="1:9" ht="16.5" thickBot="1" x14ac:dyDescent="0.3">
      <c r="A112" s="321"/>
      <c r="B112" s="137"/>
      <c r="C112" s="137"/>
      <c r="D112" s="137"/>
      <c r="E112" s="137"/>
      <c r="F112" s="137"/>
      <c r="G112" s="138"/>
      <c r="H112" s="358"/>
    </row>
    <row r="113" spans="1:8" ht="15.95" customHeight="1" thickBot="1" x14ac:dyDescent="0.3">
      <c r="A113" s="344" t="s">
        <v>97</v>
      </c>
      <c r="B113" s="145"/>
      <c r="C113" s="145"/>
      <c r="D113" s="145"/>
      <c r="E113" s="145"/>
      <c r="F113" s="145"/>
      <c r="G113" s="223"/>
      <c r="H113" s="3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x14ac:dyDescent="0.25"/>
    <row r="117" spans="1:8" x14ac:dyDescent="0.25"/>
    <row r="118" spans="1:8" x14ac:dyDescent="0.25"/>
    <row r="119" spans="1:8" x14ac:dyDescent="0.25"/>
    <row r="120" spans="1:8" x14ac:dyDescent="0.25"/>
    <row r="121" spans="1:8" x14ac:dyDescent="0.25"/>
    <row r="122" spans="1:8" x14ac:dyDescent="0.25"/>
    <row r="123" spans="1:8" x14ac:dyDescent="0.25"/>
    <row r="124" spans="1:8" x14ac:dyDescent="0.25"/>
    <row r="125" spans="1:8" x14ac:dyDescent="0.25"/>
    <row r="126" spans="1:8" x14ac:dyDescent="0.25"/>
    <row r="127" spans="1:8" x14ac:dyDescent="0.25"/>
    <row r="128" spans="1:8" x14ac:dyDescent="0.25"/>
    <row r="129" x14ac:dyDescent="0.25"/>
    <row r="130" x14ac:dyDescent="0.25"/>
    <row r="131" x14ac:dyDescent="0.25"/>
    <row r="132" x14ac:dyDescent="0.25"/>
    <row r="133" x14ac:dyDescent="0.25"/>
    <row r="134" x14ac:dyDescent="0.25"/>
    <row r="135" x14ac:dyDescent="0.2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61"/>
      <c r="B1" s="162" t="s">
        <v>102</v>
      </c>
      <c r="C1" s="163"/>
      <c r="D1" s="162" t="s">
        <v>125</v>
      </c>
      <c r="E1" s="163"/>
      <c r="F1" s="163"/>
      <c r="G1" s="163"/>
      <c r="H1" s="36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75"/>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282"/>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121"/>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275"/>
    </row>
    <row r="27" spans="1:9" s="4" customFormat="1" x14ac:dyDescent="0.25">
      <c r="A27" s="330">
        <v>2.7</v>
      </c>
      <c r="B27" s="111" t="s">
        <v>74</v>
      </c>
      <c r="C27" s="39"/>
      <c r="D27" s="47"/>
      <c r="E27" s="35"/>
      <c r="F27" s="46"/>
      <c r="G27" s="99">
        <f t="shared" ref="G27:G30" si="2">ROUND(D27*E27*F27,2)</f>
        <v>0</v>
      </c>
      <c r="H27" s="275"/>
    </row>
    <row r="28" spans="1:9" s="4" customFormat="1" x14ac:dyDescent="0.25">
      <c r="A28" s="330">
        <v>2.8</v>
      </c>
      <c r="B28" s="111" t="s">
        <v>74</v>
      </c>
      <c r="C28" s="39"/>
      <c r="D28" s="47"/>
      <c r="E28" s="35"/>
      <c r="F28" s="46"/>
      <c r="G28" s="99">
        <f t="shared" si="2"/>
        <v>0</v>
      </c>
      <c r="H28" s="275"/>
    </row>
    <row r="29" spans="1:9" s="4" customFormat="1" x14ac:dyDescent="0.25">
      <c r="A29" s="330">
        <v>2.9</v>
      </c>
      <c r="B29" s="111" t="s">
        <v>74</v>
      </c>
      <c r="C29" s="39"/>
      <c r="D29" s="47"/>
      <c r="E29" s="35"/>
      <c r="F29" s="46"/>
      <c r="G29" s="99">
        <f t="shared" si="2"/>
        <v>0</v>
      </c>
      <c r="H29" s="275"/>
    </row>
    <row r="30" spans="1:9" s="4" customFormat="1" x14ac:dyDescent="0.25">
      <c r="A30" s="331">
        <v>2.1</v>
      </c>
      <c r="B30" s="111" t="s">
        <v>74</v>
      </c>
      <c r="C30" s="39"/>
      <c r="D30" s="47"/>
      <c r="E30" s="35"/>
      <c r="F30" s="46"/>
      <c r="G30" s="99">
        <f t="shared" si="2"/>
        <v>0</v>
      </c>
      <c r="H30" s="275"/>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275"/>
    </row>
    <row r="33" spans="1:8" s="4" customFormat="1" x14ac:dyDescent="0.25">
      <c r="A33" s="330">
        <v>2.12</v>
      </c>
      <c r="B33" s="111" t="s">
        <v>75</v>
      </c>
      <c r="C33" s="39"/>
      <c r="D33" s="47"/>
      <c r="E33" s="35"/>
      <c r="F33" s="46"/>
      <c r="G33" s="99">
        <f t="shared" ref="G33:G36" si="3">ROUND(D33*E33*F33,2)</f>
        <v>0</v>
      </c>
      <c r="H33" s="275"/>
    </row>
    <row r="34" spans="1:8" s="4" customFormat="1" x14ac:dyDescent="0.25">
      <c r="A34" s="330">
        <v>2.13</v>
      </c>
      <c r="B34" s="111" t="s">
        <v>75</v>
      </c>
      <c r="C34" s="39"/>
      <c r="D34" s="47"/>
      <c r="E34" s="35"/>
      <c r="F34" s="46"/>
      <c r="G34" s="99">
        <f t="shared" si="3"/>
        <v>0</v>
      </c>
      <c r="H34" s="275"/>
    </row>
    <row r="35" spans="1:8" s="4" customFormat="1" x14ac:dyDescent="0.25">
      <c r="A35" s="330">
        <v>2.14</v>
      </c>
      <c r="B35" s="111" t="s">
        <v>75</v>
      </c>
      <c r="C35" s="39"/>
      <c r="D35" s="47"/>
      <c r="E35" s="35"/>
      <c r="F35" s="46"/>
      <c r="G35" s="99">
        <f t="shared" si="3"/>
        <v>0</v>
      </c>
      <c r="H35" s="275"/>
    </row>
    <row r="36" spans="1:8" s="4" customFormat="1" x14ac:dyDescent="0.25">
      <c r="A36" s="330">
        <v>2.15</v>
      </c>
      <c r="B36" s="111" t="s">
        <v>75</v>
      </c>
      <c r="C36" s="39"/>
      <c r="D36" s="47"/>
      <c r="E36" s="35"/>
      <c r="F36" s="46"/>
      <c r="G36" s="99">
        <f t="shared" si="3"/>
        <v>0</v>
      </c>
      <c r="H36" s="275"/>
    </row>
    <row r="37" spans="1:8" s="5" customFormat="1" ht="18.75" customHeight="1" x14ac:dyDescent="0.25">
      <c r="A37" s="354"/>
      <c r="B37" s="286"/>
      <c r="C37" s="286"/>
      <c r="D37" s="286"/>
      <c r="E37" s="286"/>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187"/>
      <c r="C39" s="187"/>
      <c r="D39" s="187"/>
      <c r="E39" s="187"/>
      <c r="F39" s="187"/>
      <c r="G39" s="187"/>
      <c r="H39" s="279"/>
    </row>
    <row r="40" spans="1:8" ht="47.25" x14ac:dyDescent="0.25">
      <c r="A40" s="334" t="s">
        <v>68</v>
      </c>
      <c r="B40" s="121"/>
      <c r="C40" s="134" t="s">
        <v>78</v>
      </c>
      <c r="D40" s="134" t="s">
        <v>79</v>
      </c>
      <c r="E40" s="124" t="s">
        <v>71</v>
      </c>
      <c r="F40" s="125"/>
      <c r="G40" s="126" t="s">
        <v>80</v>
      </c>
      <c r="H40" s="324" t="s">
        <v>55</v>
      </c>
    </row>
    <row r="41" spans="1:8" x14ac:dyDescent="0.25">
      <c r="A41" s="330">
        <v>3.1</v>
      </c>
      <c r="B41" s="43"/>
      <c r="C41" s="186"/>
      <c r="D41" s="18"/>
      <c r="E41" s="73"/>
      <c r="F41" s="117"/>
      <c r="G41" s="99">
        <f>ROUND(D41*E41,2)</f>
        <v>0</v>
      </c>
      <c r="H41" s="275"/>
    </row>
    <row r="42" spans="1:8" s="13" customFormat="1" x14ac:dyDescent="0.25">
      <c r="A42" s="330">
        <f>A41+0.1</f>
        <v>3.2</v>
      </c>
      <c r="B42" s="43"/>
      <c r="C42" s="186"/>
      <c r="D42" s="18"/>
      <c r="E42" s="73"/>
      <c r="F42" s="117"/>
      <c r="G42" s="99">
        <f t="shared" ref="G42:G60" si="4">ROUND(D42*E42,2)</f>
        <v>0</v>
      </c>
      <c r="H42" s="275"/>
    </row>
    <row r="43" spans="1:8" s="4" customFormat="1" x14ac:dyDescent="0.25">
      <c r="A43" s="330">
        <f t="shared" ref="A43:A49" si="5">A42+0.1</f>
        <v>3.3000000000000003</v>
      </c>
      <c r="B43" s="43"/>
      <c r="C43" s="186"/>
      <c r="D43" s="18"/>
      <c r="E43" s="73"/>
      <c r="F43" s="117"/>
      <c r="G43" s="99">
        <f t="shared" si="4"/>
        <v>0</v>
      </c>
      <c r="H43" s="275"/>
    </row>
    <row r="44" spans="1:8" s="4" customFormat="1" x14ac:dyDescent="0.25">
      <c r="A44" s="330">
        <f t="shared" si="5"/>
        <v>3.4000000000000004</v>
      </c>
      <c r="B44" s="43"/>
      <c r="C44" s="186"/>
      <c r="D44" s="18"/>
      <c r="E44" s="73"/>
      <c r="F44" s="117"/>
      <c r="G44" s="99">
        <f t="shared" si="4"/>
        <v>0</v>
      </c>
      <c r="H44" s="275"/>
    </row>
    <row r="45" spans="1:8" s="4" customFormat="1" x14ac:dyDescent="0.25">
      <c r="A45" s="330">
        <f t="shared" si="5"/>
        <v>3.5000000000000004</v>
      </c>
      <c r="B45" s="43"/>
      <c r="C45" s="186"/>
      <c r="D45" s="18"/>
      <c r="E45" s="73"/>
      <c r="F45" s="117"/>
      <c r="G45" s="99">
        <f t="shared" si="4"/>
        <v>0</v>
      </c>
      <c r="H45" s="275"/>
    </row>
    <row r="46" spans="1:8" s="4" customFormat="1" x14ac:dyDescent="0.25">
      <c r="A46" s="330">
        <f t="shared" si="5"/>
        <v>3.6000000000000005</v>
      </c>
      <c r="B46" s="43"/>
      <c r="C46" s="186"/>
      <c r="D46" s="18"/>
      <c r="E46" s="73"/>
      <c r="F46" s="117"/>
      <c r="G46" s="99">
        <f t="shared" si="4"/>
        <v>0</v>
      </c>
      <c r="H46" s="275"/>
    </row>
    <row r="47" spans="1:8" s="4" customFormat="1" x14ac:dyDescent="0.25">
      <c r="A47" s="330">
        <f t="shared" si="5"/>
        <v>3.7000000000000006</v>
      </c>
      <c r="B47" s="43"/>
      <c r="C47" s="186"/>
      <c r="D47" s="18"/>
      <c r="E47" s="73"/>
      <c r="F47" s="117"/>
      <c r="G47" s="99">
        <f t="shared" si="4"/>
        <v>0</v>
      </c>
      <c r="H47" s="275"/>
    </row>
    <row r="48" spans="1:8" s="4" customFormat="1" x14ac:dyDescent="0.25">
      <c r="A48" s="330">
        <f t="shared" si="5"/>
        <v>3.8000000000000007</v>
      </c>
      <c r="B48" s="43"/>
      <c r="C48" s="186"/>
      <c r="D48" s="18"/>
      <c r="E48" s="73"/>
      <c r="F48" s="117"/>
      <c r="G48" s="99">
        <f t="shared" si="4"/>
        <v>0</v>
      </c>
      <c r="H48" s="275"/>
    </row>
    <row r="49" spans="1:8" s="4" customFormat="1" x14ac:dyDescent="0.25">
      <c r="A49" s="330">
        <f t="shared" si="5"/>
        <v>3.9000000000000008</v>
      </c>
      <c r="B49" s="43"/>
      <c r="C49" s="186"/>
      <c r="D49" s="18"/>
      <c r="E49" s="73"/>
      <c r="F49" s="116"/>
      <c r="G49" s="99">
        <f t="shared" si="4"/>
        <v>0</v>
      </c>
      <c r="H49" s="275"/>
    </row>
    <row r="50" spans="1:8" s="4" customFormat="1" x14ac:dyDescent="0.25">
      <c r="A50" s="331">
        <v>3.1</v>
      </c>
      <c r="B50" s="43"/>
      <c r="C50" s="186"/>
      <c r="D50" s="18"/>
      <c r="E50" s="73"/>
      <c r="F50" s="116"/>
      <c r="G50" s="99">
        <f t="shared" si="4"/>
        <v>0</v>
      </c>
      <c r="H50" s="275"/>
    </row>
    <row r="51" spans="1:8" s="4" customFormat="1" x14ac:dyDescent="0.25">
      <c r="A51" s="331">
        <f>A50+0.01</f>
        <v>3.11</v>
      </c>
      <c r="B51" s="43"/>
      <c r="C51" s="186"/>
      <c r="D51" s="18"/>
      <c r="E51" s="73"/>
      <c r="F51" s="117"/>
      <c r="G51" s="99">
        <f t="shared" si="4"/>
        <v>0</v>
      </c>
      <c r="H51" s="275"/>
    </row>
    <row r="52" spans="1:8" s="4" customFormat="1" x14ac:dyDescent="0.25">
      <c r="A52" s="331">
        <f t="shared" ref="A52:A59" si="6">A51+0.01</f>
        <v>3.1199999999999997</v>
      </c>
      <c r="B52" s="43"/>
      <c r="C52" s="186"/>
      <c r="D52" s="18"/>
      <c r="E52" s="73"/>
      <c r="F52" s="117"/>
      <c r="G52" s="99">
        <f t="shared" si="4"/>
        <v>0</v>
      </c>
      <c r="H52" s="275"/>
    </row>
    <row r="53" spans="1:8" s="4" customFormat="1" x14ac:dyDescent="0.25">
      <c r="A53" s="331">
        <f t="shared" si="6"/>
        <v>3.1299999999999994</v>
      </c>
      <c r="B53" s="43"/>
      <c r="C53" s="186"/>
      <c r="D53" s="18"/>
      <c r="E53" s="73"/>
      <c r="F53" s="117"/>
      <c r="G53" s="99">
        <f t="shared" si="4"/>
        <v>0</v>
      </c>
      <c r="H53" s="275"/>
    </row>
    <row r="54" spans="1:8" s="4" customFormat="1" x14ac:dyDescent="0.25">
      <c r="A54" s="331">
        <f t="shared" si="6"/>
        <v>3.1399999999999992</v>
      </c>
      <c r="B54" s="43"/>
      <c r="C54" s="186"/>
      <c r="D54" s="18"/>
      <c r="E54" s="73"/>
      <c r="F54" s="117"/>
      <c r="G54" s="99">
        <f t="shared" si="4"/>
        <v>0</v>
      </c>
      <c r="H54" s="275"/>
    </row>
    <row r="55" spans="1:8" s="4" customFormat="1" x14ac:dyDescent="0.25">
      <c r="A55" s="331">
        <f t="shared" si="6"/>
        <v>3.149999999999999</v>
      </c>
      <c r="B55" s="43"/>
      <c r="C55" s="186"/>
      <c r="D55" s="18"/>
      <c r="E55" s="73"/>
      <c r="F55" s="117"/>
      <c r="G55" s="99">
        <f t="shared" si="4"/>
        <v>0</v>
      </c>
      <c r="H55" s="275"/>
    </row>
    <row r="56" spans="1:8" s="4" customFormat="1" x14ac:dyDescent="0.25">
      <c r="A56" s="331">
        <f t="shared" si="6"/>
        <v>3.1599999999999988</v>
      </c>
      <c r="B56" s="43"/>
      <c r="C56" s="186"/>
      <c r="D56" s="18"/>
      <c r="E56" s="73"/>
      <c r="F56" s="117"/>
      <c r="G56" s="99">
        <f t="shared" si="4"/>
        <v>0</v>
      </c>
      <c r="H56" s="275"/>
    </row>
    <row r="57" spans="1:8" s="4" customFormat="1" x14ac:dyDescent="0.25">
      <c r="A57" s="331">
        <f t="shared" si="6"/>
        <v>3.1699999999999986</v>
      </c>
      <c r="B57" s="43"/>
      <c r="C57" s="186"/>
      <c r="D57" s="18"/>
      <c r="E57" s="73"/>
      <c r="F57" s="117"/>
      <c r="G57" s="99">
        <f t="shared" si="4"/>
        <v>0</v>
      </c>
      <c r="H57" s="275"/>
    </row>
    <row r="58" spans="1:8" s="4" customFormat="1" x14ac:dyDescent="0.25">
      <c r="A58" s="331">
        <f t="shared" si="6"/>
        <v>3.1799999999999984</v>
      </c>
      <c r="B58" s="43"/>
      <c r="C58" s="186"/>
      <c r="D58" s="18"/>
      <c r="E58" s="73"/>
      <c r="F58" s="117"/>
      <c r="G58" s="99">
        <f t="shared" si="4"/>
        <v>0</v>
      </c>
      <c r="H58" s="275"/>
    </row>
    <row r="59" spans="1:8" s="4" customFormat="1" x14ac:dyDescent="0.25">
      <c r="A59" s="331">
        <f t="shared" si="6"/>
        <v>3.1899999999999982</v>
      </c>
      <c r="B59" s="43"/>
      <c r="C59" s="186"/>
      <c r="D59" s="18"/>
      <c r="E59" s="73"/>
      <c r="F59" s="117"/>
      <c r="G59" s="99">
        <f t="shared" si="4"/>
        <v>0</v>
      </c>
      <c r="H59" s="275"/>
    </row>
    <row r="60" spans="1:8" s="4" customFormat="1" x14ac:dyDescent="0.25">
      <c r="A60" s="331">
        <v>3.2</v>
      </c>
      <c r="B60" s="43"/>
      <c r="C60" s="186"/>
      <c r="D60" s="18"/>
      <c r="E60" s="73"/>
      <c r="F60" s="118"/>
      <c r="G60" s="99">
        <f t="shared" si="4"/>
        <v>0</v>
      </c>
      <c r="H60" s="275"/>
    </row>
    <row r="61" spans="1:8" s="4" customFormat="1" ht="20.25" thickBot="1" x14ac:dyDescent="0.35">
      <c r="A61" s="335"/>
      <c r="B61" s="119"/>
      <c r="C61" s="119"/>
      <c r="D61" s="102"/>
      <c r="E61" s="103"/>
      <c r="F61" s="103" t="s">
        <v>81</v>
      </c>
      <c r="G61" s="141">
        <f>SUM(G41:G60)</f>
        <v>0</v>
      </c>
      <c r="H61" s="261"/>
    </row>
    <row r="62" spans="1:8" ht="16.5" thickBot="1" x14ac:dyDescent="0.3">
      <c r="A62" s="336"/>
      <c r="B62" s="120"/>
      <c r="C62" s="120"/>
      <c r="D62" s="120"/>
      <c r="E62" s="120"/>
      <c r="F62" s="120"/>
      <c r="G62" s="120"/>
      <c r="H62" s="262"/>
    </row>
    <row r="63" spans="1:8" x14ac:dyDescent="0.25">
      <c r="A63" s="337" t="s">
        <v>82</v>
      </c>
      <c r="B63" s="78"/>
      <c r="C63" s="78"/>
      <c r="D63" s="78"/>
      <c r="E63" s="78"/>
      <c r="F63" s="78"/>
      <c r="G63" s="78"/>
      <c r="H63" s="280"/>
    </row>
    <row r="64" spans="1:8" ht="16.5" thickBot="1" x14ac:dyDescent="0.3">
      <c r="A64" s="338" t="s">
        <v>83</v>
      </c>
      <c r="B64" s="79"/>
      <c r="C64" s="80"/>
      <c r="D64" s="79"/>
      <c r="E64" s="79"/>
      <c r="F64" s="79"/>
      <c r="G64" s="79"/>
      <c r="H64" s="281"/>
    </row>
    <row r="65" spans="1:8" ht="45" customHeight="1"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275"/>
    </row>
    <row r="67" spans="1:8" x14ac:dyDescent="0.25">
      <c r="A67" s="330">
        <f>A66+0.1</f>
        <v>4.1999999999999993</v>
      </c>
      <c r="B67" s="43"/>
      <c r="C67" s="38"/>
      <c r="D67" s="35"/>
      <c r="E67" s="74"/>
      <c r="F67" s="117"/>
      <c r="G67" s="98">
        <f t="shared" ref="G67:G74" si="7">ROUND(E67*D67,2)</f>
        <v>0</v>
      </c>
      <c r="H67" s="275"/>
    </row>
    <row r="68" spans="1:8" x14ac:dyDescent="0.25">
      <c r="A68" s="330">
        <f t="shared" ref="A68:A74" si="8">A67+0.1</f>
        <v>4.2999999999999989</v>
      </c>
      <c r="B68" s="43"/>
      <c r="C68" s="38"/>
      <c r="D68" s="35"/>
      <c r="E68" s="74"/>
      <c r="F68" s="117"/>
      <c r="G68" s="98">
        <f t="shared" si="7"/>
        <v>0</v>
      </c>
      <c r="H68" s="275"/>
    </row>
    <row r="69" spans="1:8" x14ac:dyDescent="0.25">
      <c r="A69" s="330">
        <f t="shared" si="8"/>
        <v>4.3999999999999986</v>
      </c>
      <c r="B69" s="43"/>
      <c r="C69" s="38"/>
      <c r="D69" s="35"/>
      <c r="E69" s="74"/>
      <c r="F69" s="117"/>
      <c r="G69" s="98">
        <f t="shared" si="7"/>
        <v>0</v>
      </c>
      <c r="H69" s="275"/>
    </row>
    <row r="70" spans="1:8" x14ac:dyDescent="0.25">
      <c r="A70" s="330">
        <f t="shared" si="8"/>
        <v>4.4999999999999982</v>
      </c>
      <c r="B70" s="43"/>
      <c r="C70" s="38"/>
      <c r="D70" s="35"/>
      <c r="E70" s="74"/>
      <c r="F70" s="117"/>
      <c r="G70" s="98">
        <f t="shared" si="7"/>
        <v>0</v>
      </c>
      <c r="H70" s="275"/>
    </row>
    <row r="71" spans="1:8" s="4" customFormat="1" x14ac:dyDescent="0.25">
      <c r="A71" s="330">
        <f t="shared" si="8"/>
        <v>4.5999999999999979</v>
      </c>
      <c r="B71" s="43"/>
      <c r="C71" s="38"/>
      <c r="D71" s="35"/>
      <c r="E71" s="74"/>
      <c r="F71" s="117"/>
      <c r="G71" s="98">
        <f t="shared" si="7"/>
        <v>0</v>
      </c>
      <c r="H71" s="275"/>
    </row>
    <row r="72" spans="1:8" s="4" customFormat="1" x14ac:dyDescent="0.25">
      <c r="A72" s="330">
        <f t="shared" si="8"/>
        <v>4.6999999999999975</v>
      </c>
      <c r="B72" s="43"/>
      <c r="C72" s="38"/>
      <c r="D72" s="35"/>
      <c r="E72" s="74"/>
      <c r="F72" s="117"/>
      <c r="G72" s="98">
        <f t="shared" si="7"/>
        <v>0</v>
      </c>
      <c r="H72" s="275"/>
    </row>
    <row r="73" spans="1:8" s="4" customFormat="1" x14ac:dyDescent="0.25">
      <c r="A73" s="330">
        <f t="shared" si="8"/>
        <v>4.7999999999999972</v>
      </c>
      <c r="B73" s="43"/>
      <c r="C73" s="38"/>
      <c r="D73" s="35"/>
      <c r="E73" s="74"/>
      <c r="F73" s="117"/>
      <c r="G73" s="98">
        <f t="shared" si="7"/>
        <v>0</v>
      </c>
      <c r="H73" s="275"/>
    </row>
    <row r="74" spans="1:8" s="4" customFormat="1" x14ac:dyDescent="0.25">
      <c r="A74" s="330">
        <f t="shared" si="8"/>
        <v>4.8999999999999968</v>
      </c>
      <c r="B74" s="43"/>
      <c r="C74" s="47"/>
      <c r="D74" s="35"/>
      <c r="E74" s="74"/>
      <c r="F74" s="118"/>
      <c r="G74" s="98">
        <f t="shared" si="7"/>
        <v>0</v>
      </c>
      <c r="H74" s="275"/>
    </row>
    <row r="75" spans="1:8" s="4" customFormat="1" ht="19.5" x14ac:dyDescent="0.25">
      <c r="A75" s="355"/>
      <c r="B75" s="119"/>
      <c r="C75" s="119"/>
      <c r="D75" s="119"/>
      <c r="E75" s="119"/>
      <c r="F75" s="103" t="s">
        <v>86</v>
      </c>
      <c r="G75" s="382">
        <f>SUM(G66:G74)</f>
        <v>0</v>
      </c>
      <c r="H75" s="282"/>
    </row>
    <row r="76" spans="1:8" s="4" customFormat="1" ht="16.5" thickBot="1" x14ac:dyDescent="0.3">
      <c r="A76" s="321"/>
      <c r="B76" s="106"/>
      <c r="C76" s="106"/>
      <c r="D76" s="106"/>
      <c r="E76" s="106"/>
      <c r="F76" s="106"/>
      <c r="G76" s="106"/>
      <c r="H76" s="356"/>
    </row>
    <row r="77" spans="1:8" s="4" customFormat="1" ht="18.600000000000001" customHeight="1" thickBot="1" x14ac:dyDescent="0.3">
      <c r="A77" s="333" t="s">
        <v>87</v>
      </c>
      <c r="B77" s="188"/>
      <c r="C77" s="188"/>
      <c r="D77" s="188"/>
      <c r="E77" s="188"/>
      <c r="F77" s="188"/>
      <c r="G77" s="188"/>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100">
        <f>ROUND(D79*E79,2)</f>
        <v>0</v>
      </c>
      <c r="H79" s="275"/>
    </row>
    <row r="80" spans="1:8" x14ac:dyDescent="0.25">
      <c r="A80" s="330">
        <f>A79+0.1</f>
        <v>5.1999999999999993</v>
      </c>
      <c r="B80" s="16"/>
      <c r="C80" s="6"/>
      <c r="D80" s="17"/>
      <c r="E80" s="77"/>
      <c r="F80" s="117"/>
      <c r="G80" s="100">
        <f t="shared" ref="G80:G98" si="9">ROUND(D80*E80,2)</f>
        <v>0</v>
      </c>
      <c r="H80" s="275"/>
    </row>
    <row r="81" spans="1:8" x14ac:dyDescent="0.25">
      <c r="A81" s="330">
        <f>A80+0.1</f>
        <v>5.2999999999999989</v>
      </c>
      <c r="B81" s="16"/>
      <c r="C81" s="6"/>
      <c r="D81" s="17"/>
      <c r="E81" s="77"/>
      <c r="F81" s="117"/>
      <c r="G81" s="100">
        <f t="shared" si="9"/>
        <v>0</v>
      </c>
      <c r="H81" s="275"/>
    </row>
    <row r="82" spans="1:8" x14ac:dyDescent="0.25">
      <c r="A82" s="330">
        <f t="shared" ref="A82:A87" si="10">A81+0.1</f>
        <v>5.3999999999999986</v>
      </c>
      <c r="B82" s="16"/>
      <c r="C82" s="6"/>
      <c r="D82" s="17"/>
      <c r="E82" s="77"/>
      <c r="F82" s="117"/>
      <c r="G82" s="100">
        <f t="shared" si="9"/>
        <v>0</v>
      </c>
      <c r="H82" s="275"/>
    </row>
    <row r="83" spans="1:8" x14ac:dyDescent="0.25">
      <c r="A83" s="330">
        <f t="shared" si="10"/>
        <v>5.4999999999999982</v>
      </c>
      <c r="B83" s="16"/>
      <c r="C83" s="6"/>
      <c r="D83" s="17"/>
      <c r="E83" s="77"/>
      <c r="F83" s="117"/>
      <c r="G83" s="100">
        <f t="shared" si="9"/>
        <v>0</v>
      </c>
      <c r="H83" s="275"/>
    </row>
    <row r="84" spans="1:8" x14ac:dyDescent="0.25">
      <c r="A84" s="330">
        <f t="shared" si="10"/>
        <v>5.5999999999999979</v>
      </c>
      <c r="B84" s="16"/>
      <c r="C84" s="6"/>
      <c r="D84" s="17"/>
      <c r="E84" s="77"/>
      <c r="F84" s="117"/>
      <c r="G84" s="100">
        <f t="shared" si="9"/>
        <v>0</v>
      </c>
      <c r="H84" s="275"/>
    </row>
    <row r="85" spans="1:8" x14ac:dyDescent="0.25">
      <c r="A85" s="330">
        <f t="shared" si="10"/>
        <v>5.6999999999999975</v>
      </c>
      <c r="B85" s="16"/>
      <c r="C85" s="6"/>
      <c r="D85" s="17"/>
      <c r="E85" s="77"/>
      <c r="F85" s="117"/>
      <c r="G85" s="100">
        <f t="shared" si="9"/>
        <v>0</v>
      </c>
      <c r="H85" s="275"/>
    </row>
    <row r="86" spans="1:8" x14ac:dyDescent="0.25">
      <c r="A86" s="330">
        <f t="shared" si="10"/>
        <v>5.7999999999999972</v>
      </c>
      <c r="B86" s="16"/>
      <c r="C86" s="6"/>
      <c r="D86" s="17"/>
      <c r="E86" s="77"/>
      <c r="F86" s="117"/>
      <c r="G86" s="100">
        <f t="shared" si="9"/>
        <v>0</v>
      </c>
      <c r="H86" s="275"/>
    </row>
    <row r="87" spans="1:8" x14ac:dyDescent="0.25">
      <c r="A87" s="330">
        <f t="shared" si="10"/>
        <v>5.8999999999999968</v>
      </c>
      <c r="B87" s="16"/>
      <c r="C87" s="6"/>
      <c r="D87" s="17"/>
      <c r="E87" s="77"/>
      <c r="F87" s="116"/>
      <c r="G87" s="100">
        <f t="shared" si="9"/>
        <v>0</v>
      </c>
      <c r="H87" s="275"/>
    </row>
    <row r="88" spans="1:8" x14ac:dyDescent="0.25">
      <c r="A88" s="331">
        <v>5.0999999999999996</v>
      </c>
      <c r="B88" s="16"/>
      <c r="C88" s="6"/>
      <c r="D88" s="17"/>
      <c r="E88" s="77"/>
      <c r="F88" s="116"/>
      <c r="G88" s="100">
        <f t="shared" si="9"/>
        <v>0</v>
      </c>
      <c r="H88" s="275"/>
    </row>
    <row r="89" spans="1:8" x14ac:dyDescent="0.25">
      <c r="A89" s="330">
        <f>A88+0.01</f>
        <v>5.1099999999999994</v>
      </c>
      <c r="B89" s="16"/>
      <c r="C89" s="6"/>
      <c r="D89" s="17"/>
      <c r="E89" s="77"/>
      <c r="F89" s="117"/>
      <c r="G89" s="100">
        <f t="shared" si="9"/>
        <v>0</v>
      </c>
      <c r="H89" s="275"/>
    </row>
    <row r="90" spans="1:8" x14ac:dyDescent="0.25">
      <c r="A90" s="330">
        <f t="shared" ref="A90:A97" si="11">A89+0.01</f>
        <v>5.1199999999999992</v>
      </c>
      <c r="B90" s="16"/>
      <c r="C90" s="6"/>
      <c r="D90" s="17"/>
      <c r="E90" s="77"/>
      <c r="F90" s="117"/>
      <c r="G90" s="100">
        <f t="shared" si="9"/>
        <v>0</v>
      </c>
      <c r="H90" s="275"/>
    </row>
    <row r="91" spans="1:8" x14ac:dyDescent="0.25">
      <c r="A91" s="330">
        <f t="shared" si="11"/>
        <v>5.129999999999999</v>
      </c>
      <c r="B91" s="16"/>
      <c r="C91" s="6"/>
      <c r="D91" s="17"/>
      <c r="E91" s="77"/>
      <c r="F91" s="117"/>
      <c r="G91" s="100">
        <f t="shared" si="9"/>
        <v>0</v>
      </c>
      <c r="H91" s="275"/>
    </row>
    <row r="92" spans="1:8" x14ac:dyDescent="0.25">
      <c r="A92" s="330">
        <f t="shared" si="11"/>
        <v>5.1399999999999988</v>
      </c>
      <c r="B92" s="16"/>
      <c r="C92" s="6"/>
      <c r="D92" s="17"/>
      <c r="E92" s="77"/>
      <c r="F92" s="117"/>
      <c r="G92" s="100">
        <f t="shared" si="9"/>
        <v>0</v>
      </c>
      <c r="H92" s="275"/>
    </row>
    <row r="93" spans="1:8" x14ac:dyDescent="0.25">
      <c r="A93" s="330">
        <f t="shared" si="11"/>
        <v>5.1499999999999986</v>
      </c>
      <c r="B93" s="16"/>
      <c r="C93" s="6"/>
      <c r="D93" s="17"/>
      <c r="E93" s="77"/>
      <c r="F93" s="117"/>
      <c r="G93" s="100">
        <f t="shared" si="9"/>
        <v>0</v>
      </c>
      <c r="H93" s="275"/>
    </row>
    <row r="94" spans="1:8" x14ac:dyDescent="0.25">
      <c r="A94" s="330">
        <f t="shared" si="11"/>
        <v>5.1599999999999984</v>
      </c>
      <c r="B94" s="16"/>
      <c r="C94" s="6"/>
      <c r="D94" s="17"/>
      <c r="E94" s="77"/>
      <c r="F94" s="117"/>
      <c r="G94" s="100">
        <f t="shared" si="9"/>
        <v>0</v>
      </c>
      <c r="H94" s="275"/>
    </row>
    <row r="95" spans="1:8" x14ac:dyDescent="0.25">
      <c r="A95" s="330">
        <f t="shared" si="11"/>
        <v>5.1699999999999982</v>
      </c>
      <c r="B95" s="16"/>
      <c r="C95" s="6"/>
      <c r="D95" s="17"/>
      <c r="E95" s="77"/>
      <c r="F95" s="117"/>
      <c r="G95" s="100">
        <f t="shared" si="9"/>
        <v>0</v>
      </c>
      <c r="H95" s="275"/>
    </row>
    <row r="96" spans="1:8" x14ac:dyDescent="0.25">
      <c r="A96" s="330">
        <f t="shared" si="11"/>
        <v>5.1799999999999979</v>
      </c>
      <c r="B96" s="16"/>
      <c r="C96" s="6"/>
      <c r="D96" s="17"/>
      <c r="E96" s="77"/>
      <c r="F96" s="117"/>
      <c r="G96" s="100">
        <f t="shared" si="9"/>
        <v>0</v>
      </c>
      <c r="H96" s="275"/>
    </row>
    <row r="97" spans="1:9" x14ac:dyDescent="0.25">
      <c r="A97" s="330">
        <f t="shared" si="11"/>
        <v>5.1899999999999977</v>
      </c>
      <c r="B97" s="16"/>
      <c r="C97" s="6"/>
      <c r="D97" s="17"/>
      <c r="E97" s="77"/>
      <c r="F97" s="117"/>
      <c r="G97" s="100">
        <f t="shared" si="9"/>
        <v>0</v>
      </c>
      <c r="H97" s="275"/>
    </row>
    <row r="98" spans="1:9" ht="15.95" customHeight="1" x14ac:dyDescent="0.25">
      <c r="A98" s="331">
        <v>5.2</v>
      </c>
      <c r="B98" s="16"/>
      <c r="C98" s="6"/>
      <c r="D98" s="17"/>
      <c r="E98" s="77"/>
      <c r="F98" s="118"/>
      <c r="G98" s="100">
        <f t="shared" si="9"/>
        <v>0</v>
      </c>
      <c r="H98" s="275"/>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110"/>
      <c r="H100" s="361"/>
    </row>
    <row r="101" spans="1:9" ht="15.95" customHeight="1" thickBot="1" x14ac:dyDescent="0.3">
      <c r="A101" s="344" t="s">
        <v>90</v>
      </c>
      <c r="B101" s="145"/>
      <c r="C101" s="145"/>
      <c r="D101" s="145"/>
      <c r="E101" s="145"/>
      <c r="F101" s="145"/>
      <c r="G101" s="187"/>
      <c r="H101" s="25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187"/>
      <c r="H105" s="25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138"/>
      <c r="H108" s="357"/>
    </row>
    <row r="109" spans="1:9" ht="16.5" thickBot="1" x14ac:dyDescent="0.3">
      <c r="A109" s="362" t="s">
        <v>94</v>
      </c>
      <c r="B109" s="243"/>
      <c r="C109" s="243"/>
      <c r="D109" s="243"/>
      <c r="E109" s="243"/>
      <c r="F109" s="243"/>
      <c r="G109" s="243"/>
      <c r="H109" s="363"/>
    </row>
    <row r="110" spans="1:9" x14ac:dyDescent="0.25">
      <c r="A110" s="321"/>
      <c r="B110" s="137"/>
      <c r="C110" s="137"/>
      <c r="D110" s="137"/>
      <c r="E110" s="137"/>
      <c r="F110" s="137"/>
      <c r="G110" s="185" t="s">
        <v>95</v>
      </c>
      <c r="H110" s="379"/>
    </row>
    <row r="111" spans="1:9" ht="18.75" x14ac:dyDescent="0.3">
      <c r="A111" s="364" t="s">
        <v>96</v>
      </c>
      <c r="B111" s="189"/>
      <c r="C111" s="189"/>
      <c r="D111" s="189"/>
      <c r="E111" s="189"/>
      <c r="F111" s="189"/>
      <c r="G111" s="290">
        <v>0</v>
      </c>
      <c r="H111" s="380"/>
    </row>
    <row r="112" spans="1:9" ht="16.5" thickBot="1" x14ac:dyDescent="0.3">
      <c r="A112" s="321"/>
      <c r="B112" s="137"/>
      <c r="C112" s="137"/>
      <c r="D112" s="137"/>
      <c r="E112" s="137"/>
      <c r="F112" s="137"/>
      <c r="G112" s="138"/>
      <c r="H112" s="267"/>
    </row>
    <row r="113" spans="1:8" ht="15.95" customHeight="1" thickBot="1" x14ac:dyDescent="0.3">
      <c r="A113" s="344" t="s">
        <v>97</v>
      </c>
      <c r="B113" s="145"/>
      <c r="C113" s="145"/>
      <c r="D113" s="145"/>
      <c r="E113" s="145"/>
      <c r="F113" s="145"/>
      <c r="G113" s="187"/>
      <c r="H113" s="2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ht="15.6" hidden="1" customHeight="1" x14ac:dyDescent="0.25"/>
    <row r="117" spans="1:8" ht="15.6" hidden="1" customHeight="1" x14ac:dyDescent="0.25"/>
    <row r="118" spans="1:8" ht="15.6" hidden="1" customHeight="1" x14ac:dyDescent="0.25"/>
    <row r="119" spans="1:8" ht="15.6" hidden="1" customHeight="1" x14ac:dyDescent="0.25"/>
    <row r="120" spans="1:8" ht="15.6" hidden="1" customHeight="1" x14ac:dyDescent="0.25"/>
    <row r="121" spans="1:8" ht="15.6" hidden="1" customHeight="1" x14ac:dyDescent="0.25"/>
    <row r="122" spans="1:8" ht="15.6" hidden="1" customHeight="1" x14ac:dyDescent="0.25"/>
    <row r="123" spans="1:8" ht="15.6" hidden="1" customHeight="1" x14ac:dyDescent="0.25"/>
    <row r="124" spans="1:8" ht="15.6" hidden="1" customHeight="1" x14ac:dyDescent="0.25"/>
    <row r="125" spans="1:8" ht="15.6" hidden="1" customHeight="1" x14ac:dyDescent="0.25"/>
    <row r="126" spans="1:8" ht="15.6" hidden="1" customHeight="1" x14ac:dyDescent="0.25"/>
    <row r="127" spans="1:8" ht="15.6" hidden="1" customHeight="1" x14ac:dyDescent="0.25"/>
    <row r="128" spans="1:8"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9.140625" style="227" customWidth="1"/>
    <col min="9" max="9" width="7.5703125" style="222" customWidth="1"/>
    <col min="10" max="10" width="117.85546875" style="84" hidden="1" customWidth="1"/>
    <col min="11" max="11" width="7.5703125" style="3" hidden="1" customWidth="1"/>
    <col min="12" max="16384" width="0" style="3" hidden="1"/>
  </cols>
  <sheetData>
    <row r="1" spans="1:11" ht="18.75" x14ac:dyDescent="0.3">
      <c r="A1" s="170"/>
      <c r="B1" s="171" t="s">
        <v>103</v>
      </c>
      <c r="C1" s="172"/>
      <c r="D1" s="172"/>
      <c r="E1" s="172"/>
      <c r="F1" s="172"/>
      <c r="G1" s="172"/>
      <c r="H1" s="366"/>
      <c r="I1" s="228"/>
      <c r="J1" s="229"/>
    </row>
    <row r="2" spans="1:11" ht="16.5" thickBot="1" x14ac:dyDescent="0.3">
      <c r="A2" s="321"/>
      <c r="B2" s="107" t="s">
        <v>25</v>
      </c>
      <c r="C2" s="108"/>
      <c r="D2" s="203" t="s">
        <v>104</v>
      </c>
      <c r="E2" s="199"/>
      <c r="F2" s="199"/>
      <c r="G2" s="199"/>
      <c r="H2" s="367"/>
      <c r="I2" s="230"/>
      <c r="J2" s="62"/>
    </row>
    <row r="3" spans="1:11" ht="18" customHeight="1" thickBot="1" x14ac:dyDescent="0.3">
      <c r="A3" s="321"/>
      <c r="B3" s="104" t="s">
        <v>26</v>
      </c>
      <c r="C3" s="108"/>
      <c r="D3" s="203" t="s">
        <v>126</v>
      </c>
      <c r="E3" s="109"/>
      <c r="F3" s="109"/>
      <c r="G3" s="109"/>
      <c r="H3" s="368"/>
      <c r="I3" s="62"/>
      <c r="J3" s="62"/>
      <c r="K3" s="20"/>
    </row>
    <row r="4" spans="1:11" ht="18" customHeight="1" thickBot="1" x14ac:dyDescent="0.3">
      <c r="A4" s="321"/>
      <c r="B4" s="104"/>
      <c r="C4" s="105"/>
      <c r="D4" s="105"/>
      <c r="E4" s="109"/>
      <c r="F4" s="109"/>
      <c r="G4" s="109"/>
      <c r="H4" s="368"/>
      <c r="I4" s="62"/>
      <c r="J4" s="62"/>
      <c r="K4" s="20"/>
    </row>
    <row r="5" spans="1:11" ht="21" customHeight="1" thickBot="1" x14ac:dyDescent="0.3">
      <c r="A5" s="333" t="s">
        <v>101</v>
      </c>
      <c r="B5" s="220"/>
      <c r="C5" s="216"/>
      <c r="D5" s="216"/>
      <c r="E5" s="216"/>
      <c r="F5" s="216"/>
      <c r="G5" s="216"/>
      <c r="H5" s="303"/>
      <c r="J5" s="222"/>
    </row>
    <row r="6" spans="1:11" s="13" customFormat="1" ht="78.75" x14ac:dyDescent="0.25">
      <c r="A6" s="323"/>
      <c r="B6" s="128" t="s">
        <v>49</v>
      </c>
      <c r="C6" s="129" t="s">
        <v>50</v>
      </c>
      <c r="D6" s="130" t="s">
        <v>51</v>
      </c>
      <c r="E6" s="124" t="s">
        <v>52</v>
      </c>
      <c r="F6" s="124" t="s">
        <v>53</v>
      </c>
      <c r="G6" s="131" t="s">
        <v>54</v>
      </c>
      <c r="H6" s="324" t="s">
        <v>130</v>
      </c>
      <c r="I6" s="231"/>
      <c r="J6" s="231"/>
    </row>
    <row r="7" spans="1:11" ht="15.6" customHeight="1" x14ac:dyDescent="0.25">
      <c r="A7" s="325">
        <v>1.1000000000000001</v>
      </c>
      <c r="B7" s="166" t="s">
        <v>105</v>
      </c>
      <c r="C7" s="36">
        <v>2500</v>
      </c>
      <c r="D7" s="47">
        <v>12</v>
      </c>
      <c r="E7" s="274">
        <v>1</v>
      </c>
      <c r="F7" s="274">
        <v>0.2</v>
      </c>
      <c r="G7" s="98">
        <f>ROUND((C7*D7*E7)*(1+F7),2)</f>
        <v>36000</v>
      </c>
      <c r="H7" s="353" t="s">
        <v>131</v>
      </c>
      <c r="I7" s="232"/>
      <c r="J7" s="232"/>
    </row>
    <row r="8" spans="1:11" ht="15.6" customHeight="1" x14ac:dyDescent="0.25">
      <c r="A8" s="326">
        <v>1.2</v>
      </c>
      <c r="B8" s="166" t="s">
        <v>106</v>
      </c>
      <c r="C8" s="36">
        <v>1000</v>
      </c>
      <c r="D8" s="47">
        <v>12</v>
      </c>
      <c r="E8" s="274">
        <v>0.5</v>
      </c>
      <c r="F8" s="274">
        <v>0.2</v>
      </c>
      <c r="G8" s="98">
        <f t="shared" ref="G8:G15" si="0">ROUND((C8*D8*E8)*(1+F8),2)</f>
        <v>7200</v>
      </c>
      <c r="H8" s="369" t="s">
        <v>132</v>
      </c>
      <c r="I8" s="233"/>
      <c r="J8" s="233"/>
    </row>
    <row r="9" spans="1:11" ht="15.6" customHeight="1" x14ac:dyDescent="0.25">
      <c r="A9" s="326">
        <v>1.3</v>
      </c>
      <c r="B9" s="166"/>
      <c r="C9" s="36"/>
      <c r="D9" s="47"/>
      <c r="E9" s="274"/>
      <c r="F9" s="274"/>
      <c r="G9" s="98">
        <f t="shared" si="0"/>
        <v>0</v>
      </c>
      <c r="H9" s="275"/>
      <c r="I9" s="234"/>
      <c r="J9" s="234"/>
    </row>
    <row r="10" spans="1:11" ht="15.6" customHeight="1" x14ac:dyDescent="0.25">
      <c r="A10" s="326">
        <v>1.4</v>
      </c>
      <c r="B10" s="166"/>
      <c r="C10" s="36"/>
      <c r="D10" s="47"/>
      <c r="E10" s="274"/>
      <c r="F10" s="274"/>
      <c r="G10" s="98">
        <f t="shared" si="0"/>
        <v>0</v>
      </c>
      <c r="H10" s="275"/>
      <c r="I10" s="234"/>
      <c r="J10" s="234"/>
    </row>
    <row r="11" spans="1:11" ht="15.6" customHeight="1" x14ac:dyDescent="0.25">
      <c r="A11" s="326">
        <v>1.5</v>
      </c>
      <c r="B11" s="166"/>
      <c r="C11" s="36"/>
      <c r="D11" s="47"/>
      <c r="E11" s="274"/>
      <c r="F11" s="274"/>
      <c r="G11" s="98">
        <f t="shared" si="0"/>
        <v>0</v>
      </c>
      <c r="H11" s="275"/>
      <c r="I11" s="234"/>
      <c r="J11" s="234"/>
    </row>
    <row r="12" spans="1:11" ht="15.6" customHeight="1" x14ac:dyDescent="0.25">
      <c r="A12" s="326">
        <v>1.6</v>
      </c>
      <c r="B12" s="166"/>
      <c r="C12" s="36"/>
      <c r="D12" s="47"/>
      <c r="E12" s="274"/>
      <c r="F12" s="274"/>
      <c r="G12" s="98">
        <f t="shared" si="0"/>
        <v>0</v>
      </c>
      <c r="H12" s="275"/>
      <c r="I12" s="234"/>
      <c r="J12" s="234"/>
    </row>
    <row r="13" spans="1:11" ht="15.6" customHeight="1" x14ac:dyDescent="0.25">
      <c r="A13" s="326">
        <v>1.7</v>
      </c>
      <c r="B13" s="166"/>
      <c r="C13" s="36"/>
      <c r="D13" s="47"/>
      <c r="E13" s="274"/>
      <c r="F13" s="274"/>
      <c r="G13" s="98">
        <f t="shared" si="0"/>
        <v>0</v>
      </c>
      <c r="H13" s="275"/>
      <c r="I13" s="234"/>
      <c r="J13" s="234"/>
    </row>
    <row r="14" spans="1:11" ht="15.6" customHeight="1" x14ac:dyDescent="0.25">
      <c r="A14" s="326">
        <v>1.8</v>
      </c>
      <c r="B14" s="166"/>
      <c r="C14" s="36"/>
      <c r="D14" s="47"/>
      <c r="E14" s="274"/>
      <c r="F14" s="274"/>
      <c r="G14" s="98">
        <f t="shared" si="0"/>
        <v>0</v>
      </c>
      <c r="H14" s="275"/>
      <c r="I14" s="234"/>
      <c r="J14" s="234"/>
    </row>
    <row r="15" spans="1:11" ht="15.95" customHeight="1" thickBot="1" x14ac:dyDescent="0.3">
      <c r="A15" s="326">
        <v>1.9</v>
      </c>
      <c r="B15" s="166"/>
      <c r="C15" s="36"/>
      <c r="D15" s="47"/>
      <c r="E15" s="274"/>
      <c r="F15" s="274"/>
      <c r="G15" s="98">
        <f t="shared" si="0"/>
        <v>0</v>
      </c>
      <c r="H15" s="275"/>
      <c r="I15" s="234"/>
      <c r="J15" s="234"/>
    </row>
    <row r="16" spans="1:11" s="101" customFormat="1" ht="18.95" customHeight="1" thickBot="1" x14ac:dyDescent="0.35">
      <c r="A16" s="342"/>
      <c r="B16" s="102"/>
      <c r="C16" s="102"/>
      <c r="D16" s="102"/>
      <c r="E16" s="102"/>
      <c r="F16" s="103" t="s">
        <v>65</v>
      </c>
      <c r="G16" s="167">
        <f>SUM(G$7:G$15)</f>
        <v>43200</v>
      </c>
      <c r="H16" s="282"/>
      <c r="I16" s="234"/>
      <c r="J16" s="234"/>
    </row>
    <row r="17" spans="1:11" ht="21" customHeight="1" thickBot="1" x14ac:dyDescent="0.3">
      <c r="A17" s="321"/>
      <c r="B17" s="110"/>
      <c r="C17" s="110"/>
      <c r="D17" s="110"/>
      <c r="E17" s="110"/>
      <c r="F17" s="110"/>
      <c r="G17" s="110"/>
      <c r="H17" s="352"/>
      <c r="J17" s="222"/>
    </row>
    <row r="18" spans="1:11" ht="26.45" customHeight="1" thickBot="1" x14ac:dyDescent="0.3">
      <c r="A18" s="329" t="s">
        <v>66</v>
      </c>
      <c r="B18" s="187"/>
      <c r="C18" s="216"/>
      <c r="D18" s="187"/>
      <c r="E18" s="187"/>
      <c r="F18" s="187"/>
      <c r="G18" s="187"/>
      <c r="H18" s="279"/>
      <c r="I18" s="3"/>
      <c r="J18" s="3"/>
    </row>
    <row r="19" spans="1:11" s="13" customFormat="1" ht="47.25" x14ac:dyDescent="0.25">
      <c r="A19" s="323" t="s">
        <v>67</v>
      </c>
      <c r="B19" s="121"/>
      <c r="C19" s="130" t="s">
        <v>68</v>
      </c>
      <c r="D19" s="132" t="s">
        <v>69</v>
      </c>
      <c r="E19" s="130" t="s">
        <v>70</v>
      </c>
      <c r="F19" s="133" t="s">
        <v>71</v>
      </c>
      <c r="G19" s="127" t="s">
        <v>72</v>
      </c>
      <c r="H19" s="324" t="s">
        <v>55</v>
      </c>
      <c r="I19" s="231"/>
      <c r="J19" s="231"/>
      <c r="K19" s="37"/>
    </row>
    <row r="20" spans="1:11" s="4" customFormat="1" ht="45.6" customHeight="1" x14ac:dyDescent="0.2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25">
      <c r="A21" s="330">
        <v>2.2000000000000002</v>
      </c>
      <c r="B21" s="111" t="s">
        <v>73</v>
      </c>
      <c r="C21" s="40"/>
      <c r="D21" s="47"/>
      <c r="E21" s="35"/>
      <c r="F21" s="46"/>
      <c r="G21" s="99">
        <f t="shared" ref="G21:G24" si="1">ROUND(D21*E21*F21,2)</f>
        <v>0</v>
      </c>
      <c r="H21" s="353"/>
      <c r="I21" s="232"/>
      <c r="J21" s="232"/>
      <c r="K21" s="14"/>
    </row>
    <row r="22" spans="1:11" s="4" customFormat="1" x14ac:dyDescent="0.25">
      <c r="A22" s="330">
        <v>2.2999999999999998</v>
      </c>
      <c r="B22" s="111" t="s">
        <v>73</v>
      </c>
      <c r="C22" s="41"/>
      <c r="D22" s="47"/>
      <c r="E22" s="35"/>
      <c r="F22" s="46"/>
      <c r="G22" s="99">
        <f t="shared" si="1"/>
        <v>0</v>
      </c>
      <c r="H22" s="353"/>
      <c r="I22" s="232"/>
      <c r="J22" s="232"/>
      <c r="K22" s="14"/>
    </row>
    <row r="23" spans="1:11" s="4" customFormat="1" x14ac:dyDescent="0.25">
      <c r="A23" s="330">
        <v>2.4</v>
      </c>
      <c r="B23" s="111" t="s">
        <v>73</v>
      </c>
      <c r="C23" s="39"/>
      <c r="D23" s="47"/>
      <c r="E23" s="35"/>
      <c r="F23" s="46"/>
      <c r="G23" s="99">
        <f t="shared" si="1"/>
        <v>0</v>
      </c>
      <c r="H23" s="353"/>
      <c r="I23" s="232"/>
      <c r="J23" s="232"/>
      <c r="K23" s="14"/>
    </row>
    <row r="24" spans="1:11" s="4" customFormat="1" x14ac:dyDescent="0.25">
      <c r="A24" s="330">
        <v>2.5</v>
      </c>
      <c r="B24" s="111" t="s">
        <v>73</v>
      </c>
      <c r="C24" s="39"/>
      <c r="D24" s="47"/>
      <c r="E24" s="35"/>
      <c r="F24" s="46"/>
      <c r="G24" s="99">
        <f t="shared" si="1"/>
        <v>0</v>
      </c>
      <c r="H24" s="353"/>
      <c r="I24" s="232"/>
      <c r="J24" s="232"/>
      <c r="K24" s="14"/>
    </row>
    <row r="25" spans="1:11" s="4" customFormat="1" x14ac:dyDescent="0.25">
      <c r="A25" s="330"/>
      <c r="B25" s="112"/>
      <c r="C25" s="112"/>
      <c r="D25" s="113"/>
      <c r="E25" s="114"/>
      <c r="F25" s="115"/>
      <c r="G25" s="115"/>
      <c r="H25" s="370"/>
      <c r="I25" s="232"/>
      <c r="J25" s="232"/>
    </row>
    <row r="26" spans="1:11" s="4" customFormat="1" ht="15.6" customHeight="1" x14ac:dyDescent="0.25">
      <c r="A26" s="330">
        <v>2.6</v>
      </c>
      <c r="B26" s="111" t="s">
        <v>74</v>
      </c>
      <c r="C26" s="39" t="s">
        <v>109</v>
      </c>
      <c r="D26" s="47">
        <v>2</v>
      </c>
      <c r="E26" s="35">
        <v>89</v>
      </c>
      <c r="F26" s="46">
        <v>2</v>
      </c>
      <c r="G26" s="99">
        <f>ROUND(D26*E26*F26,2)</f>
        <v>356</v>
      </c>
      <c r="H26" s="353" t="s">
        <v>110</v>
      </c>
      <c r="I26" s="232"/>
      <c r="J26" s="232"/>
    </row>
    <row r="27" spans="1:11" s="4" customFormat="1" x14ac:dyDescent="0.25">
      <c r="A27" s="330">
        <v>2.7</v>
      </c>
      <c r="B27" s="111" t="s">
        <v>74</v>
      </c>
      <c r="C27" s="39"/>
      <c r="D27" s="47"/>
      <c r="E27" s="35"/>
      <c r="F27" s="46"/>
      <c r="G27" s="99">
        <f t="shared" ref="G27:G30" si="2">ROUND(D27*E27*F27,2)</f>
        <v>0</v>
      </c>
      <c r="H27" s="353"/>
      <c r="I27" s="232"/>
      <c r="J27" s="232"/>
    </row>
    <row r="28" spans="1:11" s="4" customFormat="1" x14ac:dyDescent="0.25">
      <c r="A28" s="330">
        <v>2.8</v>
      </c>
      <c r="B28" s="111" t="s">
        <v>74</v>
      </c>
      <c r="C28" s="39"/>
      <c r="D28" s="47"/>
      <c r="E28" s="35"/>
      <c r="F28" s="46"/>
      <c r="G28" s="99">
        <f t="shared" si="2"/>
        <v>0</v>
      </c>
      <c r="H28" s="353"/>
      <c r="I28" s="232"/>
      <c r="J28" s="232"/>
    </row>
    <row r="29" spans="1:11" s="4" customFormat="1" x14ac:dyDescent="0.25">
      <c r="A29" s="330">
        <v>2.9</v>
      </c>
      <c r="B29" s="111" t="s">
        <v>74</v>
      </c>
      <c r="C29" s="39"/>
      <c r="D29" s="47"/>
      <c r="E29" s="35"/>
      <c r="F29" s="46"/>
      <c r="G29" s="99">
        <f t="shared" si="2"/>
        <v>0</v>
      </c>
      <c r="H29" s="353"/>
      <c r="I29" s="232"/>
      <c r="J29" s="232"/>
    </row>
    <row r="30" spans="1:11" s="4" customFormat="1" x14ac:dyDescent="0.25">
      <c r="A30" s="331">
        <v>2.1</v>
      </c>
      <c r="B30" s="111" t="s">
        <v>74</v>
      </c>
      <c r="C30" s="39"/>
      <c r="D30" s="47"/>
      <c r="E30" s="35"/>
      <c r="F30" s="46"/>
      <c r="G30" s="99">
        <f t="shared" si="2"/>
        <v>0</v>
      </c>
      <c r="H30" s="353"/>
      <c r="I30" s="232"/>
      <c r="J30" s="232"/>
    </row>
    <row r="31" spans="1:11" s="4" customFormat="1" x14ac:dyDescent="0.25">
      <c r="A31" s="330"/>
      <c r="B31" s="112"/>
      <c r="C31" s="112"/>
      <c r="D31" s="113"/>
      <c r="E31" s="114"/>
      <c r="F31" s="115"/>
      <c r="G31" s="115"/>
      <c r="H31" s="370"/>
      <c r="I31" s="232"/>
      <c r="J31" s="232"/>
    </row>
    <row r="32" spans="1:11" s="4" customFormat="1" ht="15.6" customHeight="1" x14ac:dyDescent="0.25">
      <c r="A32" s="330">
        <v>2.11</v>
      </c>
      <c r="B32" s="111" t="s">
        <v>75</v>
      </c>
      <c r="C32" s="39" t="s">
        <v>111</v>
      </c>
      <c r="D32" s="47">
        <v>2</v>
      </c>
      <c r="E32" s="35">
        <v>41.25</v>
      </c>
      <c r="F32" s="46">
        <v>2</v>
      </c>
      <c r="G32" s="99">
        <f>ROUND(D32*E32*F32,2)</f>
        <v>165</v>
      </c>
      <c r="H32" s="353" t="s">
        <v>112</v>
      </c>
      <c r="I32" s="232"/>
      <c r="J32" s="232"/>
    </row>
    <row r="33" spans="1:10" s="4" customFormat="1" x14ac:dyDescent="0.25">
      <c r="A33" s="330">
        <v>2.12</v>
      </c>
      <c r="B33" s="111" t="s">
        <v>75</v>
      </c>
      <c r="C33" s="39"/>
      <c r="D33" s="47"/>
      <c r="E33" s="35"/>
      <c r="F33" s="46"/>
      <c r="G33" s="99">
        <f t="shared" ref="G33:G36" si="3">ROUND(D33*E33*F33,2)</f>
        <v>0</v>
      </c>
      <c r="H33" s="353"/>
      <c r="I33" s="232"/>
      <c r="J33" s="232"/>
    </row>
    <row r="34" spans="1:10" s="4" customFormat="1" x14ac:dyDescent="0.25">
      <c r="A34" s="330">
        <v>2.13</v>
      </c>
      <c r="B34" s="111" t="s">
        <v>75</v>
      </c>
      <c r="C34" s="39"/>
      <c r="D34" s="47"/>
      <c r="E34" s="35"/>
      <c r="F34" s="46"/>
      <c r="G34" s="99">
        <f t="shared" si="3"/>
        <v>0</v>
      </c>
      <c r="H34" s="353"/>
      <c r="I34" s="232"/>
      <c r="J34" s="232"/>
    </row>
    <row r="35" spans="1:10" s="4" customFormat="1" x14ac:dyDescent="0.25">
      <c r="A35" s="330">
        <v>2.14</v>
      </c>
      <c r="B35" s="111" t="s">
        <v>75</v>
      </c>
      <c r="C35" s="39"/>
      <c r="D35" s="47"/>
      <c r="E35" s="35"/>
      <c r="F35" s="46"/>
      <c r="G35" s="99">
        <f t="shared" si="3"/>
        <v>0</v>
      </c>
      <c r="H35" s="353"/>
      <c r="I35" s="232"/>
      <c r="J35" s="232"/>
    </row>
    <row r="36" spans="1:10" s="4" customFormat="1" x14ac:dyDescent="0.25">
      <c r="A36" s="330">
        <v>2.15</v>
      </c>
      <c r="B36" s="111" t="s">
        <v>75</v>
      </c>
      <c r="C36" s="39"/>
      <c r="D36" s="47"/>
      <c r="E36" s="35"/>
      <c r="F36" s="46"/>
      <c r="G36" s="99">
        <f t="shared" si="3"/>
        <v>0</v>
      </c>
      <c r="H36" s="353"/>
      <c r="I36" s="232"/>
      <c r="J36" s="232"/>
    </row>
    <row r="37" spans="1:10" s="168" customFormat="1" ht="18.75" customHeight="1" thickBot="1" x14ac:dyDescent="0.35">
      <c r="A37" s="371"/>
      <c r="B37" s="293"/>
      <c r="C37" s="293"/>
      <c r="D37" s="293"/>
      <c r="E37" s="293"/>
      <c r="F37" s="288" t="s">
        <v>76</v>
      </c>
      <c r="G37" s="383">
        <f>SUM(G20:G36)</f>
        <v>587.12</v>
      </c>
      <c r="H37" s="261"/>
      <c r="I37" s="232"/>
      <c r="J37" s="232"/>
    </row>
    <row r="38" spans="1:10" ht="21" customHeight="1" thickBot="1" x14ac:dyDescent="0.3">
      <c r="A38" s="321"/>
      <c r="B38" s="110"/>
      <c r="C38" s="110"/>
      <c r="D38" s="110"/>
      <c r="E38" s="110"/>
      <c r="F38" s="110"/>
      <c r="G38" s="110"/>
      <c r="H38" s="352"/>
      <c r="J38" s="222"/>
    </row>
    <row r="39" spans="1:10" ht="15.95" customHeight="1" thickBot="1" x14ac:dyDescent="0.3">
      <c r="A39" s="333" t="s">
        <v>77</v>
      </c>
      <c r="B39" s="216"/>
      <c r="C39" s="216"/>
      <c r="D39" s="216"/>
      <c r="E39" s="216"/>
      <c r="F39" s="216"/>
      <c r="G39" s="216"/>
      <c r="H39" s="303"/>
      <c r="J39" s="222"/>
    </row>
    <row r="40" spans="1:10" ht="47.25" x14ac:dyDescent="0.25">
      <c r="A40" s="334" t="s">
        <v>68</v>
      </c>
      <c r="B40" s="121"/>
      <c r="C40" s="134" t="s">
        <v>78</v>
      </c>
      <c r="D40" s="134" t="s">
        <v>79</v>
      </c>
      <c r="E40" s="124" t="s">
        <v>71</v>
      </c>
      <c r="F40" s="125"/>
      <c r="G40" s="126" t="s">
        <v>80</v>
      </c>
      <c r="H40" s="324" t="s">
        <v>55</v>
      </c>
      <c r="I40" s="235"/>
      <c r="J40" s="235"/>
    </row>
    <row r="41" spans="1:10" x14ac:dyDescent="0.25">
      <c r="A41" s="330">
        <v>3.1</v>
      </c>
      <c r="B41" s="43" t="s">
        <v>113</v>
      </c>
      <c r="C41" s="186" t="s">
        <v>114</v>
      </c>
      <c r="D41" s="18">
        <v>100</v>
      </c>
      <c r="E41" s="73">
        <v>2</v>
      </c>
      <c r="F41" s="117"/>
      <c r="G41" s="99">
        <f>ROUND(D41*E41,2)</f>
        <v>200</v>
      </c>
      <c r="H41" s="372" t="s">
        <v>115</v>
      </c>
      <c r="I41" s="236"/>
      <c r="J41" s="236"/>
    </row>
    <row r="42" spans="1:10" s="13" customFormat="1" x14ac:dyDescent="0.25">
      <c r="A42" s="330">
        <f>A41+0.1</f>
        <v>3.2</v>
      </c>
      <c r="B42" s="43" t="s">
        <v>116</v>
      </c>
      <c r="C42" s="186" t="s">
        <v>114</v>
      </c>
      <c r="D42" s="18">
        <v>25</v>
      </c>
      <c r="E42" s="73">
        <v>6</v>
      </c>
      <c r="F42" s="117"/>
      <c r="G42" s="99">
        <f t="shared" ref="G42:G60" si="4">ROUND(D42*E42,2)</f>
        <v>150</v>
      </c>
      <c r="H42" s="372" t="s">
        <v>117</v>
      </c>
      <c r="I42" s="236"/>
      <c r="J42" s="236"/>
    </row>
    <row r="43" spans="1:10" s="4" customFormat="1" x14ac:dyDescent="0.25">
      <c r="A43" s="330">
        <f t="shared" ref="A43:A49" si="5">A42+0.1</f>
        <v>3.3000000000000003</v>
      </c>
      <c r="B43" s="43"/>
      <c r="C43" s="186"/>
      <c r="D43" s="18"/>
      <c r="E43" s="73"/>
      <c r="F43" s="117"/>
      <c r="G43" s="99">
        <f t="shared" si="4"/>
        <v>0</v>
      </c>
      <c r="H43" s="372"/>
      <c r="I43" s="236"/>
      <c r="J43" s="236"/>
    </row>
    <row r="44" spans="1:10" s="4" customFormat="1" x14ac:dyDescent="0.25">
      <c r="A44" s="330">
        <f t="shared" si="5"/>
        <v>3.4000000000000004</v>
      </c>
      <c r="B44" s="43"/>
      <c r="C44" s="186"/>
      <c r="D44" s="18"/>
      <c r="E44" s="73"/>
      <c r="F44" s="117"/>
      <c r="G44" s="99">
        <f t="shared" si="4"/>
        <v>0</v>
      </c>
      <c r="H44" s="372"/>
      <c r="I44" s="236"/>
      <c r="J44" s="236"/>
    </row>
    <row r="45" spans="1:10" s="4" customFormat="1" x14ac:dyDescent="0.25">
      <c r="A45" s="330">
        <f t="shared" si="5"/>
        <v>3.5000000000000004</v>
      </c>
      <c r="B45" s="43"/>
      <c r="C45" s="186"/>
      <c r="D45" s="18"/>
      <c r="E45" s="73"/>
      <c r="F45" s="117"/>
      <c r="G45" s="99">
        <f t="shared" si="4"/>
        <v>0</v>
      </c>
      <c r="H45" s="372"/>
      <c r="I45" s="236"/>
      <c r="J45" s="236"/>
    </row>
    <row r="46" spans="1:10" s="4" customFormat="1" x14ac:dyDescent="0.25">
      <c r="A46" s="330">
        <f t="shared" si="5"/>
        <v>3.6000000000000005</v>
      </c>
      <c r="B46" s="43"/>
      <c r="C46" s="186"/>
      <c r="D46" s="18"/>
      <c r="E46" s="73"/>
      <c r="F46" s="117"/>
      <c r="G46" s="99">
        <f t="shared" si="4"/>
        <v>0</v>
      </c>
      <c r="H46" s="372"/>
      <c r="I46" s="236"/>
      <c r="J46" s="236"/>
    </row>
    <row r="47" spans="1:10" s="4" customFormat="1" x14ac:dyDescent="0.25">
      <c r="A47" s="330">
        <f t="shared" si="5"/>
        <v>3.7000000000000006</v>
      </c>
      <c r="B47" s="43"/>
      <c r="C47" s="186"/>
      <c r="D47" s="18"/>
      <c r="E47" s="73"/>
      <c r="F47" s="117"/>
      <c r="G47" s="99">
        <f t="shared" si="4"/>
        <v>0</v>
      </c>
      <c r="H47" s="372"/>
      <c r="I47" s="236"/>
      <c r="J47" s="236"/>
    </row>
    <row r="48" spans="1:10" s="4" customFormat="1" x14ac:dyDescent="0.25">
      <c r="A48" s="330">
        <f t="shared" si="5"/>
        <v>3.8000000000000007</v>
      </c>
      <c r="B48" s="43"/>
      <c r="C48" s="186"/>
      <c r="D48" s="18"/>
      <c r="E48" s="73"/>
      <c r="F48" s="117"/>
      <c r="G48" s="99">
        <f t="shared" si="4"/>
        <v>0</v>
      </c>
      <c r="H48" s="372"/>
      <c r="I48" s="236"/>
      <c r="J48" s="236"/>
    </row>
    <row r="49" spans="1:11" s="4" customFormat="1" x14ac:dyDescent="0.25">
      <c r="A49" s="330">
        <f t="shared" si="5"/>
        <v>3.9000000000000008</v>
      </c>
      <c r="B49" s="43"/>
      <c r="C49" s="186"/>
      <c r="D49" s="18"/>
      <c r="E49" s="73"/>
      <c r="F49" s="116"/>
      <c r="G49" s="99">
        <f t="shared" si="4"/>
        <v>0</v>
      </c>
      <c r="H49" s="372"/>
      <c r="I49" s="236"/>
      <c r="J49" s="236"/>
    </row>
    <row r="50" spans="1:11" s="4" customFormat="1" x14ac:dyDescent="0.25">
      <c r="A50" s="331">
        <v>3.1</v>
      </c>
      <c r="B50" s="43"/>
      <c r="C50" s="186"/>
      <c r="D50" s="18"/>
      <c r="E50" s="73"/>
      <c r="F50" s="116"/>
      <c r="G50" s="99">
        <f t="shared" si="4"/>
        <v>0</v>
      </c>
      <c r="H50" s="372"/>
      <c r="I50" s="236"/>
      <c r="J50" s="236"/>
    </row>
    <row r="51" spans="1:11" s="4" customFormat="1" x14ac:dyDescent="0.25">
      <c r="A51" s="331">
        <f>A50+0.01</f>
        <v>3.11</v>
      </c>
      <c r="B51" s="43"/>
      <c r="C51" s="186"/>
      <c r="D51" s="18"/>
      <c r="E51" s="73"/>
      <c r="F51" s="117"/>
      <c r="G51" s="99">
        <f t="shared" si="4"/>
        <v>0</v>
      </c>
      <c r="H51" s="372"/>
      <c r="I51" s="236"/>
      <c r="J51" s="236"/>
    </row>
    <row r="52" spans="1:11" s="4" customFormat="1" x14ac:dyDescent="0.25">
      <c r="A52" s="331">
        <f t="shared" ref="A52:A59" si="6">A51+0.01</f>
        <v>3.1199999999999997</v>
      </c>
      <c r="B52" s="43"/>
      <c r="C52" s="186"/>
      <c r="D52" s="18"/>
      <c r="E52" s="73"/>
      <c r="F52" s="117"/>
      <c r="G52" s="99">
        <f t="shared" si="4"/>
        <v>0</v>
      </c>
      <c r="H52" s="372"/>
      <c r="I52" s="236"/>
      <c r="J52" s="236"/>
    </row>
    <row r="53" spans="1:11" s="4" customFormat="1" x14ac:dyDescent="0.25">
      <c r="A53" s="331">
        <f t="shared" si="6"/>
        <v>3.1299999999999994</v>
      </c>
      <c r="B53" s="43"/>
      <c r="C53" s="186"/>
      <c r="D53" s="18"/>
      <c r="E53" s="73"/>
      <c r="F53" s="117"/>
      <c r="G53" s="99">
        <f t="shared" si="4"/>
        <v>0</v>
      </c>
      <c r="H53" s="372"/>
      <c r="I53" s="236"/>
      <c r="J53" s="236"/>
    </row>
    <row r="54" spans="1:11" s="4" customFormat="1" x14ac:dyDescent="0.25">
      <c r="A54" s="331">
        <f t="shared" si="6"/>
        <v>3.1399999999999992</v>
      </c>
      <c r="B54" s="43"/>
      <c r="C54" s="186"/>
      <c r="D54" s="18"/>
      <c r="E54" s="73"/>
      <c r="F54" s="117"/>
      <c r="G54" s="99">
        <f t="shared" si="4"/>
        <v>0</v>
      </c>
      <c r="H54" s="372"/>
      <c r="I54" s="236"/>
      <c r="J54" s="236"/>
    </row>
    <row r="55" spans="1:11" s="4" customFormat="1" x14ac:dyDescent="0.25">
      <c r="A55" s="331">
        <f t="shared" si="6"/>
        <v>3.149999999999999</v>
      </c>
      <c r="B55" s="43"/>
      <c r="C55" s="186"/>
      <c r="D55" s="18"/>
      <c r="E55" s="73"/>
      <c r="F55" s="117"/>
      <c r="G55" s="99">
        <f t="shared" si="4"/>
        <v>0</v>
      </c>
      <c r="H55" s="372"/>
      <c r="I55" s="236"/>
      <c r="J55" s="236"/>
    </row>
    <row r="56" spans="1:11" s="4" customFormat="1" x14ac:dyDescent="0.25">
      <c r="A56" s="331">
        <f t="shared" si="6"/>
        <v>3.1599999999999988</v>
      </c>
      <c r="B56" s="43"/>
      <c r="C56" s="186"/>
      <c r="D56" s="18"/>
      <c r="E56" s="73"/>
      <c r="F56" s="117"/>
      <c r="G56" s="99">
        <f t="shared" si="4"/>
        <v>0</v>
      </c>
      <c r="H56" s="372"/>
      <c r="I56" s="236"/>
      <c r="J56" s="236"/>
    </row>
    <row r="57" spans="1:11" s="4" customFormat="1" x14ac:dyDescent="0.25">
      <c r="A57" s="331">
        <f t="shared" si="6"/>
        <v>3.1699999999999986</v>
      </c>
      <c r="B57" s="43"/>
      <c r="C57" s="186"/>
      <c r="D57" s="18"/>
      <c r="E57" s="73"/>
      <c r="F57" s="117"/>
      <c r="G57" s="99">
        <f t="shared" si="4"/>
        <v>0</v>
      </c>
      <c r="H57" s="372"/>
      <c r="I57" s="236"/>
      <c r="J57" s="236"/>
    </row>
    <row r="58" spans="1:11" s="4" customFormat="1" x14ac:dyDescent="0.25">
      <c r="A58" s="331">
        <f t="shared" si="6"/>
        <v>3.1799999999999984</v>
      </c>
      <c r="B58" s="43"/>
      <c r="C58" s="186"/>
      <c r="D58" s="18"/>
      <c r="E58" s="73"/>
      <c r="F58" s="117"/>
      <c r="G58" s="99">
        <f t="shared" si="4"/>
        <v>0</v>
      </c>
      <c r="H58" s="372"/>
      <c r="I58" s="236"/>
      <c r="J58" s="236"/>
    </row>
    <row r="59" spans="1:11" s="4" customFormat="1" x14ac:dyDescent="0.25">
      <c r="A59" s="331">
        <f t="shared" si="6"/>
        <v>3.1899999999999982</v>
      </c>
      <c r="B59" s="43"/>
      <c r="C59" s="186"/>
      <c r="D59" s="18"/>
      <c r="E59" s="73"/>
      <c r="F59" s="117"/>
      <c r="G59" s="99">
        <f t="shared" si="4"/>
        <v>0</v>
      </c>
      <c r="H59" s="372"/>
      <c r="I59" s="236"/>
      <c r="J59" s="236"/>
    </row>
    <row r="60" spans="1:11" s="4" customFormat="1" ht="16.5" thickBot="1" x14ac:dyDescent="0.3">
      <c r="A60" s="331">
        <v>3.2</v>
      </c>
      <c r="B60" s="43"/>
      <c r="C60" s="186"/>
      <c r="D60" s="18"/>
      <c r="E60" s="73"/>
      <c r="F60" s="118"/>
      <c r="G60" s="99">
        <f t="shared" si="4"/>
        <v>0</v>
      </c>
      <c r="H60" s="372"/>
      <c r="I60" s="236"/>
      <c r="J60" s="236"/>
    </row>
    <row r="61" spans="1:11" s="169" customFormat="1" ht="20.25" thickBot="1" x14ac:dyDescent="0.35">
      <c r="A61" s="373"/>
      <c r="B61" s="102"/>
      <c r="C61" s="102"/>
      <c r="D61" s="102"/>
      <c r="E61" s="103"/>
      <c r="F61" s="103" t="s">
        <v>81</v>
      </c>
      <c r="G61" s="167">
        <f>SUM(G41:G60)</f>
        <v>350</v>
      </c>
      <c r="H61" s="374"/>
      <c r="I61" s="236"/>
      <c r="J61" s="236"/>
    </row>
    <row r="62" spans="1:11" s="192" customFormat="1" ht="32.25" customHeight="1" thickBot="1" x14ac:dyDescent="0.3">
      <c r="A62" s="336"/>
      <c r="B62" s="120"/>
      <c r="C62" s="120"/>
      <c r="D62" s="120"/>
      <c r="E62" s="120"/>
      <c r="F62" s="120"/>
      <c r="G62" s="120"/>
      <c r="H62" s="262"/>
      <c r="I62" s="222"/>
      <c r="J62" s="84"/>
      <c r="K62" s="3"/>
    </row>
    <row r="63" spans="1:11" x14ac:dyDescent="0.25">
      <c r="A63" s="337" t="s">
        <v>82</v>
      </c>
      <c r="B63" s="78"/>
      <c r="C63" s="78"/>
      <c r="D63" s="78"/>
      <c r="E63" s="78"/>
      <c r="F63" s="78"/>
      <c r="G63" s="78"/>
      <c r="H63" s="280"/>
      <c r="I63" s="33"/>
      <c r="J63" s="33"/>
    </row>
    <row r="64" spans="1:11" ht="16.5" thickBot="1" x14ac:dyDescent="0.3">
      <c r="A64" s="338" t="s">
        <v>83</v>
      </c>
      <c r="B64" s="79"/>
      <c r="C64" s="80"/>
      <c r="D64" s="79"/>
      <c r="E64" s="79"/>
      <c r="F64" s="79"/>
      <c r="G64" s="79"/>
      <c r="H64" s="281"/>
      <c r="I64" s="33"/>
      <c r="J64" s="33"/>
    </row>
    <row r="65" spans="1:10" ht="61.5" customHeight="1" x14ac:dyDescent="0.25">
      <c r="A65" s="339" t="s">
        <v>84</v>
      </c>
      <c r="B65" s="121"/>
      <c r="C65" s="122" t="s">
        <v>78</v>
      </c>
      <c r="D65" s="123" t="s">
        <v>85</v>
      </c>
      <c r="E65" s="124" t="s">
        <v>71</v>
      </c>
      <c r="F65" s="125"/>
      <c r="G65" s="126" t="s">
        <v>80</v>
      </c>
      <c r="H65" s="324" t="s">
        <v>55</v>
      </c>
      <c r="I65" s="237"/>
      <c r="J65" s="237"/>
    </row>
    <row r="66" spans="1:10" s="4" customFormat="1" x14ac:dyDescent="0.25">
      <c r="A66" s="330">
        <v>4.0999999999999996</v>
      </c>
      <c r="B66" s="43" t="s">
        <v>118</v>
      </c>
      <c r="C66" s="38" t="s">
        <v>119</v>
      </c>
      <c r="D66" s="35">
        <v>250</v>
      </c>
      <c r="E66" s="74">
        <v>1</v>
      </c>
      <c r="F66" s="117"/>
      <c r="G66" s="98">
        <f>ROUND(E66*D66,2)</f>
        <v>250</v>
      </c>
      <c r="H66" s="375" t="s">
        <v>120</v>
      </c>
      <c r="I66" s="238"/>
      <c r="J66" s="238"/>
    </row>
    <row r="67" spans="1:10" x14ac:dyDescent="0.25">
      <c r="A67" s="330">
        <f>A66+0.1</f>
        <v>4.1999999999999993</v>
      </c>
      <c r="B67" s="43"/>
      <c r="C67" s="38"/>
      <c r="D67" s="35"/>
      <c r="E67" s="74"/>
      <c r="F67" s="117"/>
      <c r="G67" s="98">
        <f t="shared" ref="G67:G74" si="7">ROUND(E67*D67,2)</f>
        <v>0</v>
      </c>
      <c r="H67" s="375"/>
      <c r="I67" s="238"/>
      <c r="J67" s="238"/>
    </row>
    <row r="68" spans="1:10" x14ac:dyDescent="0.25">
      <c r="A68" s="330">
        <f t="shared" ref="A68:A74" si="8">A67+0.1</f>
        <v>4.2999999999999989</v>
      </c>
      <c r="B68" s="43"/>
      <c r="C68" s="38"/>
      <c r="D68" s="35"/>
      <c r="E68" s="74"/>
      <c r="F68" s="117"/>
      <c r="G68" s="98">
        <f t="shared" si="7"/>
        <v>0</v>
      </c>
      <c r="H68" s="375"/>
      <c r="I68" s="238"/>
      <c r="J68" s="238"/>
    </row>
    <row r="69" spans="1:10" x14ac:dyDescent="0.25">
      <c r="A69" s="330">
        <f t="shared" si="8"/>
        <v>4.3999999999999986</v>
      </c>
      <c r="B69" s="43"/>
      <c r="C69" s="38"/>
      <c r="D69" s="35"/>
      <c r="E69" s="74"/>
      <c r="F69" s="117"/>
      <c r="G69" s="98">
        <f t="shared" si="7"/>
        <v>0</v>
      </c>
      <c r="H69" s="375"/>
      <c r="I69" s="238"/>
      <c r="J69" s="238"/>
    </row>
    <row r="70" spans="1:10" x14ac:dyDescent="0.25">
      <c r="A70" s="330">
        <f t="shared" si="8"/>
        <v>4.4999999999999982</v>
      </c>
      <c r="B70" s="43"/>
      <c r="C70" s="38"/>
      <c r="D70" s="35"/>
      <c r="E70" s="74"/>
      <c r="F70" s="117"/>
      <c r="G70" s="98">
        <f t="shared" si="7"/>
        <v>0</v>
      </c>
      <c r="H70" s="375"/>
      <c r="I70" s="238"/>
      <c r="J70" s="238"/>
    </row>
    <row r="71" spans="1:10" s="4" customFormat="1" x14ac:dyDescent="0.25">
      <c r="A71" s="330">
        <f t="shared" si="8"/>
        <v>4.5999999999999979</v>
      </c>
      <c r="B71" s="43"/>
      <c r="C71" s="38"/>
      <c r="D71" s="35"/>
      <c r="E71" s="74"/>
      <c r="F71" s="117"/>
      <c r="G71" s="98">
        <f t="shared" si="7"/>
        <v>0</v>
      </c>
      <c r="H71" s="375"/>
      <c r="I71" s="238"/>
      <c r="J71" s="238"/>
    </row>
    <row r="72" spans="1:10" s="4" customFormat="1" x14ac:dyDescent="0.25">
      <c r="A72" s="330">
        <f t="shared" si="8"/>
        <v>4.6999999999999975</v>
      </c>
      <c r="B72" s="43"/>
      <c r="C72" s="38"/>
      <c r="D72" s="35"/>
      <c r="E72" s="74"/>
      <c r="F72" s="117"/>
      <c r="G72" s="98">
        <f t="shared" si="7"/>
        <v>0</v>
      </c>
      <c r="H72" s="375"/>
      <c r="I72" s="238"/>
      <c r="J72" s="238"/>
    </row>
    <row r="73" spans="1:10" s="4" customFormat="1" x14ac:dyDescent="0.25">
      <c r="A73" s="330">
        <f t="shared" si="8"/>
        <v>4.7999999999999972</v>
      </c>
      <c r="B73" s="43"/>
      <c r="C73" s="38"/>
      <c r="D73" s="35"/>
      <c r="E73" s="74"/>
      <c r="F73" s="117"/>
      <c r="G73" s="98">
        <f t="shared" si="7"/>
        <v>0</v>
      </c>
      <c r="H73" s="375"/>
      <c r="I73" s="238"/>
      <c r="J73" s="238"/>
    </row>
    <row r="74" spans="1:10" s="4" customFormat="1" ht="16.5" thickBot="1" x14ac:dyDescent="0.3">
      <c r="A74" s="330">
        <f t="shared" si="8"/>
        <v>4.8999999999999968</v>
      </c>
      <c r="B74" s="43"/>
      <c r="C74" s="47"/>
      <c r="D74" s="35"/>
      <c r="E74" s="74"/>
      <c r="F74" s="118"/>
      <c r="G74" s="98">
        <f t="shared" si="7"/>
        <v>0</v>
      </c>
      <c r="H74" s="375"/>
      <c r="I74" s="238"/>
      <c r="J74" s="238"/>
    </row>
    <row r="75" spans="1:10" s="169" customFormat="1" ht="20.25" thickBot="1" x14ac:dyDescent="0.35">
      <c r="A75" s="376"/>
      <c r="B75" s="102"/>
      <c r="C75" s="102"/>
      <c r="D75" s="102"/>
      <c r="E75" s="102"/>
      <c r="F75" s="103" t="s">
        <v>86</v>
      </c>
      <c r="G75" s="167">
        <f>SUM(G66:G74)</f>
        <v>250</v>
      </c>
      <c r="H75" s="351"/>
      <c r="I75" s="238"/>
      <c r="J75" s="238"/>
    </row>
    <row r="76" spans="1:10" s="4" customFormat="1" ht="16.5" thickBot="1" x14ac:dyDescent="0.3">
      <c r="A76" s="321"/>
      <c r="B76" s="106"/>
      <c r="C76" s="106"/>
      <c r="D76" s="106"/>
      <c r="E76" s="106"/>
      <c r="F76" s="106"/>
      <c r="G76" s="106"/>
      <c r="H76" s="356"/>
      <c r="I76" s="222"/>
      <c r="J76" s="84"/>
    </row>
    <row r="77" spans="1:10" s="4" customFormat="1" ht="18.600000000000001" customHeight="1" thickBot="1" x14ac:dyDescent="0.3">
      <c r="A77" s="333" t="s">
        <v>87</v>
      </c>
      <c r="B77" s="188"/>
      <c r="C77" s="188"/>
      <c r="D77" s="188"/>
      <c r="E77" s="188"/>
      <c r="F77" s="188"/>
      <c r="G77" s="188"/>
      <c r="H77" s="284"/>
      <c r="I77" s="239"/>
      <c r="J77" s="239"/>
    </row>
    <row r="78" spans="1:10" s="4" customFormat="1" ht="47.25" x14ac:dyDescent="0.25">
      <c r="A78" s="341" t="s">
        <v>68</v>
      </c>
      <c r="B78" s="135"/>
      <c r="C78" s="134" t="s">
        <v>78</v>
      </c>
      <c r="D78" s="134" t="s">
        <v>79</v>
      </c>
      <c r="E78" s="136" t="s">
        <v>71</v>
      </c>
      <c r="F78" s="125"/>
      <c r="G78" s="126" t="s">
        <v>88</v>
      </c>
      <c r="H78" s="324" t="s">
        <v>55</v>
      </c>
      <c r="I78" s="237"/>
      <c r="J78" s="237"/>
    </row>
    <row r="79" spans="1:10" ht="31.5" x14ac:dyDescent="0.25">
      <c r="A79" s="330">
        <v>5.0999999999999996</v>
      </c>
      <c r="B79" s="16" t="s">
        <v>121</v>
      </c>
      <c r="C79" s="6" t="s">
        <v>122</v>
      </c>
      <c r="D79" s="17">
        <v>25</v>
      </c>
      <c r="E79" s="77">
        <v>12</v>
      </c>
      <c r="F79" s="117"/>
      <c r="G79" s="100">
        <f>ROUND(D79*E79,2)</f>
        <v>300</v>
      </c>
      <c r="H79" s="377" t="s">
        <v>123</v>
      </c>
      <c r="I79" s="240"/>
      <c r="J79" s="240"/>
    </row>
    <row r="80" spans="1:10" x14ac:dyDescent="0.25">
      <c r="A80" s="330">
        <f>A79+0.1</f>
        <v>5.1999999999999993</v>
      </c>
      <c r="B80" s="16"/>
      <c r="C80" s="6"/>
      <c r="D80" s="17"/>
      <c r="E80" s="77"/>
      <c r="F80" s="117"/>
      <c r="G80" s="100">
        <f t="shared" ref="G80:G98" si="9">ROUND(D80*E80,2)</f>
        <v>0</v>
      </c>
      <c r="H80" s="377"/>
      <c r="I80" s="240"/>
      <c r="J80" s="240"/>
    </row>
    <row r="81" spans="1:10" x14ac:dyDescent="0.25">
      <c r="A81" s="330">
        <f>A80+0.1</f>
        <v>5.2999999999999989</v>
      </c>
      <c r="B81" s="16"/>
      <c r="C81" s="6"/>
      <c r="D81" s="17"/>
      <c r="E81" s="77"/>
      <c r="F81" s="117"/>
      <c r="G81" s="100">
        <f t="shared" si="9"/>
        <v>0</v>
      </c>
      <c r="H81" s="377"/>
      <c r="I81" s="240"/>
      <c r="J81" s="240"/>
    </row>
    <row r="82" spans="1:10" x14ac:dyDescent="0.25">
      <c r="A82" s="330">
        <f t="shared" ref="A82:A87" si="10">A81+0.1</f>
        <v>5.3999999999999986</v>
      </c>
      <c r="B82" s="16"/>
      <c r="C82" s="6"/>
      <c r="D82" s="17"/>
      <c r="E82" s="77"/>
      <c r="F82" s="117"/>
      <c r="G82" s="100">
        <f t="shared" si="9"/>
        <v>0</v>
      </c>
      <c r="H82" s="377"/>
      <c r="I82" s="240"/>
      <c r="J82" s="240"/>
    </row>
    <row r="83" spans="1:10" x14ac:dyDescent="0.25">
      <c r="A83" s="330">
        <f t="shared" si="10"/>
        <v>5.4999999999999982</v>
      </c>
      <c r="B83" s="16"/>
      <c r="C83" s="6"/>
      <c r="D83" s="17"/>
      <c r="E83" s="77"/>
      <c r="F83" s="117"/>
      <c r="G83" s="100">
        <f t="shared" si="9"/>
        <v>0</v>
      </c>
      <c r="H83" s="377"/>
      <c r="I83" s="240"/>
      <c r="J83" s="240"/>
    </row>
    <row r="84" spans="1:10" x14ac:dyDescent="0.25">
      <c r="A84" s="330">
        <f t="shared" si="10"/>
        <v>5.5999999999999979</v>
      </c>
      <c r="B84" s="16"/>
      <c r="C84" s="6"/>
      <c r="D84" s="17"/>
      <c r="E84" s="77"/>
      <c r="F84" s="117"/>
      <c r="G84" s="100">
        <f t="shared" si="9"/>
        <v>0</v>
      </c>
      <c r="H84" s="377"/>
      <c r="I84" s="240"/>
      <c r="J84" s="240"/>
    </row>
    <row r="85" spans="1:10" x14ac:dyDescent="0.25">
      <c r="A85" s="330">
        <f t="shared" si="10"/>
        <v>5.6999999999999975</v>
      </c>
      <c r="B85" s="16"/>
      <c r="C85" s="6"/>
      <c r="D85" s="17"/>
      <c r="E85" s="77"/>
      <c r="F85" s="117"/>
      <c r="G85" s="100">
        <f t="shared" si="9"/>
        <v>0</v>
      </c>
      <c r="H85" s="377"/>
      <c r="I85" s="240"/>
      <c r="J85" s="240"/>
    </row>
    <row r="86" spans="1:10" x14ac:dyDescent="0.25">
      <c r="A86" s="330">
        <f t="shared" si="10"/>
        <v>5.7999999999999972</v>
      </c>
      <c r="B86" s="16"/>
      <c r="C86" s="6"/>
      <c r="D86" s="17"/>
      <c r="E86" s="77"/>
      <c r="F86" s="117"/>
      <c r="G86" s="100">
        <f t="shared" si="9"/>
        <v>0</v>
      </c>
      <c r="H86" s="377"/>
      <c r="I86" s="240"/>
      <c r="J86" s="240"/>
    </row>
    <row r="87" spans="1:10" x14ac:dyDescent="0.25">
      <c r="A87" s="330">
        <f t="shared" si="10"/>
        <v>5.8999999999999968</v>
      </c>
      <c r="B87" s="16"/>
      <c r="C87" s="6"/>
      <c r="D87" s="17"/>
      <c r="E87" s="77"/>
      <c r="F87" s="116"/>
      <c r="G87" s="100">
        <f t="shared" si="9"/>
        <v>0</v>
      </c>
      <c r="H87" s="377"/>
      <c r="I87" s="240"/>
      <c r="J87" s="240"/>
    </row>
    <row r="88" spans="1:10" x14ac:dyDescent="0.25">
      <c r="A88" s="331">
        <v>5.0999999999999996</v>
      </c>
      <c r="B88" s="16"/>
      <c r="C88" s="6"/>
      <c r="D88" s="17"/>
      <c r="E88" s="77"/>
      <c r="F88" s="116"/>
      <c r="G88" s="100">
        <f t="shared" si="9"/>
        <v>0</v>
      </c>
      <c r="H88" s="377"/>
      <c r="I88" s="240"/>
      <c r="J88" s="240"/>
    </row>
    <row r="89" spans="1:10" x14ac:dyDescent="0.25">
      <c r="A89" s="330">
        <f>A88+0.01</f>
        <v>5.1099999999999994</v>
      </c>
      <c r="B89" s="16"/>
      <c r="C89" s="6"/>
      <c r="D89" s="17"/>
      <c r="E89" s="77"/>
      <c r="F89" s="117"/>
      <c r="G89" s="100">
        <f t="shared" si="9"/>
        <v>0</v>
      </c>
      <c r="H89" s="377"/>
      <c r="I89" s="240"/>
      <c r="J89" s="240"/>
    </row>
    <row r="90" spans="1:10" x14ac:dyDescent="0.25">
      <c r="A90" s="330">
        <f t="shared" ref="A90:A97" si="11">A89+0.01</f>
        <v>5.1199999999999992</v>
      </c>
      <c r="B90" s="16"/>
      <c r="C90" s="6"/>
      <c r="D90" s="17"/>
      <c r="E90" s="77"/>
      <c r="F90" s="117"/>
      <c r="G90" s="100">
        <f t="shared" si="9"/>
        <v>0</v>
      </c>
      <c r="H90" s="377"/>
      <c r="I90" s="240"/>
      <c r="J90" s="240"/>
    </row>
    <row r="91" spans="1:10" x14ac:dyDescent="0.25">
      <c r="A91" s="330">
        <f t="shared" si="11"/>
        <v>5.129999999999999</v>
      </c>
      <c r="B91" s="16"/>
      <c r="C91" s="6"/>
      <c r="D91" s="17"/>
      <c r="E91" s="77"/>
      <c r="F91" s="117"/>
      <c r="G91" s="100">
        <f t="shared" si="9"/>
        <v>0</v>
      </c>
      <c r="H91" s="377"/>
      <c r="I91" s="240"/>
      <c r="J91" s="240"/>
    </row>
    <row r="92" spans="1:10" x14ac:dyDescent="0.25">
      <c r="A92" s="330">
        <f t="shared" si="11"/>
        <v>5.1399999999999988</v>
      </c>
      <c r="B92" s="16"/>
      <c r="C92" s="6"/>
      <c r="D92" s="17"/>
      <c r="E92" s="77"/>
      <c r="F92" s="117"/>
      <c r="G92" s="100">
        <f t="shared" si="9"/>
        <v>0</v>
      </c>
      <c r="H92" s="377"/>
      <c r="I92" s="240"/>
      <c r="J92" s="240"/>
    </row>
    <row r="93" spans="1:10" x14ac:dyDescent="0.25">
      <c r="A93" s="330">
        <f t="shared" si="11"/>
        <v>5.1499999999999986</v>
      </c>
      <c r="B93" s="16"/>
      <c r="C93" s="6"/>
      <c r="D93" s="17"/>
      <c r="E93" s="77"/>
      <c r="F93" s="117"/>
      <c r="G93" s="100">
        <f t="shared" si="9"/>
        <v>0</v>
      </c>
      <c r="H93" s="377"/>
      <c r="I93" s="240"/>
      <c r="J93" s="240"/>
    </row>
    <row r="94" spans="1:10" x14ac:dyDescent="0.25">
      <c r="A94" s="330">
        <f t="shared" si="11"/>
        <v>5.1599999999999984</v>
      </c>
      <c r="B94" s="16"/>
      <c r="C94" s="6"/>
      <c r="D94" s="17"/>
      <c r="E94" s="77"/>
      <c r="F94" s="117"/>
      <c r="G94" s="100">
        <f t="shared" si="9"/>
        <v>0</v>
      </c>
      <c r="H94" s="377"/>
      <c r="I94" s="240"/>
      <c r="J94" s="240"/>
    </row>
    <row r="95" spans="1:10" x14ac:dyDescent="0.25">
      <c r="A95" s="330">
        <f t="shared" si="11"/>
        <v>5.1699999999999982</v>
      </c>
      <c r="B95" s="16"/>
      <c r="C95" s="6"/>
      <c r="D95" s="17"/>
      <c r="E95" s="77"/>
      <c r="F95" s="117"/>
      <c r="G95" s="100">
        <f t="shared" si="9"/>
        <v>0</v>
      </c>
      <c r="H95" s="377"/>
      <c r="I95" s="240"/>
      <c r="J95" s="240"/>
    </row>
    <row r="96" spans="1:10" x14ac:dyDescent="0.25">
      <c r="A96" s="330">
        <f t="shared" si="11"/>
        <v>5.1799999999999979</v>
      </c>
      <c r="B96" s="16"/>
      <c r="C96" s="6"/>
      <c r="D96" s="17"/>
      <c r="E96" s="77"/>
      <c r="F96" s="117"/>
      <c r="G96" s="100">
        <f t="shared" si="9"/>
        <v>0</v>
      </c>
      <c r="H96" s="377"/>
      <c r="I96" s="240"/>
      <c r="J96" s="240"/>
    </row>
    <row r="97" spans="1:11" x14ac:dyDescent="0.25">
      <c r="A97" s="330">
        <f t="shared" si="11"/>
        <v>5.1899999999999977</v>
      </c>
      <c r="B97" s="16"/>
      <c r="C97" s="6"/>
      <c r="D97" s="17"/>
      <c r="E97" s="77"/>
      <c r="F97" s="117"/>
      <c r="G97" s="100">
        <f t="shared" si="9"/>
        <v>0</v>
      </c>
      <c r="H97" s="377"/>
      <c r="I97" s="240"/>
      <c r="J97" s="240"/>
    </row>
    <row r="98" spans="1:11" ht="15.95" customHeight="1" x14ac:dyDescent="0.25">
      <c r="A98" s="331">
        <v>5.2</v>
      </c>
      <c r="B98" s="16"/>
      <c r="C98" s="6"/>
      <c r="D98" s="17"/>
      <c r="E98" s="77"/>
      <c r="F98" s="118"/>
      <c r="G98" s="270">
        <f t="shared" si="9"/>
        <v>0</v>
      </c>
      <c r="H98" s="377"/>
      <c r="I98" s="240"/>
      <c r="J98" s="240"/>
    </row>
    <row r="99" spans="1:11" s="101" customFormat="1" ht="19.5" x14ac:dyDescent="0.3">
      <c r="A99" s="342"/>
      <c r="B99" s="140"/>
      <c r="C99" s="140"/>
      <c r="D99" s="140"/>
      <c r="E99" s="140"/>
      <c r="F99" s="103" t="s">
        <v>89</v>
      </c>
      <c r="G99" s="271">
        <f>SUM(G79:G98)</f>
        <v>300</v>
      </c>
      <c r="H99" s="378"/>
      <c r="I99" s="240"/>
      <c r="J99" s="240"/>
    </row>
    <row r="100" spans="1:11" s="4" customFormat="1" ht="20.100000000000001" customHeight="1" thickBot="1" x14ac:dyDescent="0.3">
      <c r="A100" s="321"/>
      <c r="B100" s="110"/>
      <c r="C100" s="110"/>
      <c r="D100" s="110"/>
      <c r="E100" s="110"/>
      <c r="F100" s="110"/>
      <c r="G100" s="110"/>
      <c r="H100" s="352"/>
      <c r="I100" s="222"/>
      <c r="J100" s="84"/>
    </row>
    <row r="101" spans="1:11" ht="15.95" customHeight="1" thickBot="1" x14ac:dyDescent="0.3">
      <c r="A101" s="344" t="s">
        <v>90</v>
      </c>
      <c r="B101" s="145"/>
      <c r="C101" s="145"/>
      <c r="D101" s="145"/>
      <c r="E101" s="145"/>
      <c r="F101" s="145"/>
      <c r="G101" s="187"/>
      <c r="H101" s="279"/>
      <c r="I101" s="33"/>
      <c r="J101" s="33"/>
    </row>
    <row r="102" spans="1:11" ht="15.6" customHeight="1" x14ac:dyDescent="0.25">
      <c r="A102" s="146"/>
      <c r="B102" s="147"/>
      <c r="C102" s="147"/>
      <c r="D102" s="147"/>
      <c r="E102" s="147"/>
      <c r="F102" s="148"/>
      <c r="G102" s="143" t="s">
        <v>40</v>
      </c>
      <c r="H102" s="379"/>
      <c r="I102" s="241"/>
      <c r="J102" s="241"/>
    </row>
    <row r="103" spans="1:11" s="101" customFormat="1" ht="18.75" x14ac:dyDescent="0.3">
      <c r="A103" s="157" t="s">
        <v>91</v>
      </c>
      <c r="B103" s="149"/>
      <c r="C103" s="149"/>
      <c r="D103" s="149"/>
      <c r="E103" s="149"/>
      <c r="F103" s="150"/>
      <c r="G103" s="144">
        <f>G75+G37+G16+G61+G99</f>
        <v>44687.12</v>
      </c>
      <c r="H103" s="380"/>
      <c r="I103" s="241"/>
      <c r="J103" s="241"/>
      <c r="K103" s="142"/>
    </row>
    <row r="104" spans="1:11" ht="16.5" thickBot="1" x14ac:dyDescent="0.3">
      <c r="A104" s="321"/>
      <c r="B104" s="137"/>
      <c r="C104" s="137"/>
      <c r="D104" s="137"/>
      <c r="E104" s="137"/>
      <c r="F104" s="137"/>
      <c r="G104" s="138"/>
      <c r="H104" s="267"/>
    </row>
    <row r="105" spans="1:11" ht="15.95" customHeight="1" thickBot="1" x14ac:dyDescent="0.3">
      <c r="A105" s="344" t="s">
        <v>92</v>
      </c>
      <c r="B105" s="145"/>
      <c r="C105" s="145"/>
      <c r="D105" s="145"/>
      <c r="E105" s="145"/>
      <c r="F105" s="145"/>
      <c r="G105" s="187"/>
      <c r="H105" s="279"/>
      <c r="I105" s="33"/>
      <c r="J105" s="33"/>
    </row>
    <row r="106" spans="1:11" ht="15.6" customHeight="1" x14ac:dyDescent="0.25">
      <c r="A106" s="146"/>
      <c r="B106" s="151"/>
      <c r="C106" s="151"/>
      <c r="D106" s="151"/>
      <c r="E106" s="151"/>
      <c r="F106" s="152"/>
      <c r="G106" s="143" t="s">
        <v>42</v>
      </c>
      <c r="H106" s="379"/>
      <c r="I106" s="241"/>
      <c r="J106" s="241"/>
    </row>
    <row r="107" spans="1:11" s="101" customFormat="1" ht="18.75" x14ac:dyDescent="0.3">
      <c r="A107" s="153" t="s">
        <v>93</v>
      </c>
      <c r="B107" s="154"/>
      <c r="C107" s="154"/>
      <c r="D107" s="154"/>
      <c r="E107" s="154"/>
      <c r="F107" s="155"/>
      <c r="G107" s="156">
        <v>1000</v>
      </c>
      <c r="H107" s="380"/>
      <c r="I107" s="241"/>
      <c r="J107" s="241"/>
    </row>
    <row r="108" spans="1:11" x14ac:dyDescent="0.25">
      <c r="A108" s="321"/>
      <c r="B108" s="137"/>
      <c r="C108" s="137"/>
      <c r="D108" s="137"/>
      <c r="E108" s="137"/>
      <c r="F108" s="137"/>
      <c r="G108" s="138"/>
      <c r="H108" s="267"/>
    </row>
    <row r="109" spans="1:11" x14ac:dyDescent="0.25">
      <c r="A109" s="362" t="s">
        <v>94</v>
      </c>
      <c r="B109" s="243"/>
      <c r="C109" s="243"/>
      <c r="D109" s="243"/>
      <c r="E109" s="243"/>
      <c r="F109" s="243"/>
      <c r="G109" s="243"/>
      <c r="H109" s="363"/>
      <c r="I109" s="242"/>
      <c r="J109" s="242"/>
    </row>
    <row r="110" spans="1:11" x14ac:dyDescent="0.25">
      <c r="A110" s="321"/>
      <c r="B110" s="137"/>
      <c r="C110" s="137"/>
      <c r="D110" s="137"/>
      <c r="E110" s="137"/>
      <c r="F110" s="137"/>
      <c r="G110" s="185" t="s">
        <v>95</v>
      </c>
      <c r="H110" s="267"/>
    </row>
    <row r="111" spans="1:11" s="191" customFormat="1" ht="18.75" x14ac:dyDescent="0.3">
      <c r="A111" s="364" t="s">
        <v>96</v>
      </c>
      <c r="B111" s="189"/>
      <c r="C111" s="189"/>
      <c r="D111" s="189"/>
      <c r="E111" s="189"/>
      <c r="F111" s="189"/>
      <c r="G111" s="292">
        <v>2500</v>
      </c>
      <c r="H111" s="365"/>
      <c r="I111" s="222"/>
      <c r="J111" s="84"/>
      <c r="K111" s="3"/>
    </row>
    <row r="112" spans="1:11" ht="15" customHeight="1" thickBot="1" x14ac:dyDescent="0.35">
      <c r="A112" s="346"/>
      <c r="B112" s="137"/>
      <c r="C112" s="137"/>
      <c r="D112" s="137"/>
      <c r="E112" s="137"/>
      <c r="F112" s="137"/>
      <c r="G112" s="138"/>
      <c r="H112" s="267"/>
    </row>
    <row r="113" spans="1:10" ht="15.95" customHeight="1" thickBot="1" x14ac:dyDescent="0.3">
      <c r="A113" s="344" t="s">
        <v>97</v>
      </c>
      <c r="B113" s="145"/>
      <c r="C113" s="145"/>
      <c r="D113" s="145"/>
      <c r="E113" s="145"/>
      <c r="F113" s="145"/>
      <c r="G113" s="187"/>
      <c r="H113" s="279"/>
      <c r="I113" s="33"/>
      <c r="J113" s="33"/>
    </row>
    <row r="114" spans="1:10" ht="15.6" customHeight="1" x14ac:dyDescent="0.25">
      <c r="A114" s="146"/>
      <c r="B114" s="147"/>
      <c r="C114" s="147"/>
      <c r="D114" s="147"/>
      <c r="E114" s="147"/>
      <c r="F114" s="148"/>
      <c r="G114" s="143" t="s">
        <v>98</v>
      </c>
      <c r="H114" s="379"/>
      <c r="I114" s="241"/>
      <c r="J114" s="241"/>
    </row>
    <row r="115" spans="1:10" s="101" customFormat="1" ht="18.75" x14ac:dyDescent="0.3">
      <c r="A115" s="157" t="s">
        <v>99</v>
      </c>
      <c r="B115" s="154"/>
      <c r="C115" s="154"/>
      <c r="D115" s="154"/>
      <c r="E115" s="154"/>
      <c r="F115" s="155"/>
      <c r="G115" s="144">
        <f>(G103+G107)-G111</f>
        <v>43187.12</v>
      </c>
      <c r="H115" s="380"/>
      <c r="I115" s="241"/>
      <c r="J115" s="241"/>
    </row>
    <row r="116" spans="1:10" ht="15.6" hidden="1" customHeight="1" x14ac:dyDescent="0.25"/>
    <row r="117" spans="1:10" ht="15.6" hidden="1" customHeight="1" x14ac:dyDescent="0.25"/>
    <row r="118" spans="1:10" ht="15.6" hidden="1" customHeight="1" x14ac:dyDescent="0.25"/>
    <row r="119" spans="1:10" ht="15.6" hidden="1" customHeight="1" x14ac:dyDescent="0.25"/>
    <row r="120" spans="1:10" ht="15.6" hidden="1" customHeight="1" x14ac:dyDescent="0.25"/>
    <row r="121" spans="1:10" ht="15.6" hidden="1" customHeight="1" x14ac:dyDescent="0.25"/>
    <row r="122" spans="1:10" ht="15.6" hidden="1" customHeight="1" x14ac:dyDescent="0.25"/>
    <row r="123" spans="1:10" ht="15.6" hidden="1" customHeight="1" x14ac:dyDescent="0.25"/>
    <row r="124" spans="1:10" ht="15.6" hidden="1" customHeight="1" x14ac:dyDescent="0.25"/>
    <row r="125" spans="1:10" ht="15.6" hidden="1" customHeight="1" x14ac:dyDescent="0.25"/>
    <row r="126" spans="1:10" ht="15.6" hidden="1" customHeight="1" x14ac:dyDescent="0.25"/>
    <row r="127" spans="1:10" ht="15.6" hidden="1" customHeight="1" x14ac:dyDescent="0.25"/>
    <row r="128" spans="1:10"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5809BD-4E18-42D0-9324-A9C806C7A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Deffenbaugh, Cassandra</cp:lastModifiedBy>
  <cp:revision/>
  <dcterms:created xsi:type="dcterms:W3CDTF">2011-04-25T16:36:39Z</dcterms:created>
  <dcterms:modified xsi:type="dcterms:W3CDTF">2023-02-28T16:57:36Z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